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drawings/drawing5.xml" ContentType="application/vnd.openxmlformats-officedocument.drawing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PAPDI CABANG DEPOK\my Document\PAPDI\Kesekertariatan\Hasan\dr. Andry S\P2KB\"/>
    </mc:Choice>
  </mc:AlternateContent>
  <xr:revisionPtr revIDLastSave="0" documentId="13_ncr:1_{753D45DA-D436-434F-87B1-864490EA4D79}" xr6:coauthVersionLast="45" xr6:coauthVersionMax="45" xr10:uidLastSave="{00000000-0000-0000-0000-000000000000}"/>
  <bookViews>
    <workbookView xWindow="-110" yWindow="-110" windowWidth="19420" windowHeight="10420" activeTab="4" xr2:uid="{C8FF52F2-8F95-4B1A-9672-DCA4A1D9606B}"/>
  </bookViews>
  <sheets>
    <sheet name="2016" sheetId="7" r:id="rId1"/>
    <sheet name="2017" sheetId="8" r:id="rId2"/>
    <sheet name="2018" sheetId="9" r:id="rId3"/>
    <sheet name="2019" sheetId="10" r:id="rId4"/>
    <sheet name="2020" sheetId="11" r:id="rId5"/>
    <sheet name="Sheet1" sheetId="1" r:id="rId6"/>
  </sheets>
  <externalReferences>
    <externalReference r:id="rId7"/>
    <externalReference r:id="rId8"/>
    <externalReference r:id="rId9"/>
    <externalReference r:id="rId10"/>
    <externalReference r:id="rId11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B79" i="11" l="1"/>
  <c r="AB77" i="11"/>
  <c r="AB80" i="11" s="1"/>
  <c r="AB73" i="11"/>
  <c r="AB72" i="11"/>
  <c r="AB71" i="11"/>
  <c r="AB70" i="11"/>
  <c r="AB75" i="11" s="1"/>
  <c r="AB69" i="11"/>
  <c r="AB66" i="11"/>
  <c r="AB65" i="11"/>
  <c r="AB64" i="11"/>
  <c r="AB62" i="11"/>
  <c r="AB67" i="11" s="1"/>
  <c r="AB59" i="11"/>
  <c r="AB60" i="11" s="1"/>
  <c r="AB57" i="11"/>
  <c r="AB54" i="11"/>
  <c r="AB53" i="11"/>
  <c r="AB52" i="11"/>
  <c r="AB49" i="11"/>
  <c r="AB55" i="11" s="1"/>
  <c r="F45" i="11"/>
  <c r="F43" i="11"/>
  <c r="F41" i="11"/>
  <c r="F39" i="11"/>
  <c r="F37" i="11"/>
  <c r="F35" i="11"/>
  <c r="F33" i="11"/>
  <c r="F31" i="11"/>
  <c r="F30" i="11"/>
  <c r="F27" i="11"/>
  <c r="F25" i="11"/>
  <c r="F23" i="11"/>
  <c r="F22" i="11"/>
  <c r="F20" i="11"/>
  <c r="F18" i="11"/>
  <c r="AA16" i="11"/>
  <c r="Y16" i="11"/>
  <c r="W16" i="11"/>
  <c r="U16" i="11"/>
  <c r="T16" i="11"/>
  <c r="R16" i="11"/>
  <c r="Q16" i="11"/>
  <c r="P16" i="11"/>
  <c r="O16" i="11"/>
  <c r="M16" i="11"/>
  <c r="L16" i="11"/>
  <c r="K16" i="11"/>
  <c r="J16" i="11"/>
  <c r="H16" i="11"/>
  <c r="G16" i="11"/>
  <c r="F16" i="11"/>
  <c r="O13" i="11"/>
  <c r="N13" i="11"/>
  <c r="M13" i="11"/>
  <c r="L13" i="11"/>
  <c r="K13" i="11"/>
  <c r="I13" i="11"/>
  <c r="H13" i="11"/>
  <c r="G13" i="11"/>
  <c r="F13" i="11"/>
  <c r="AG10" i="11"/>
  <c r="AF10" i="11"/>
  <c r="AD10" i="11"/>
  <c r="AC10" i="11"/>
  <c r="Z10" i="11"/>
  <c r="Y10" i="11"/>
  <c r="W10" i="11"/>
  <c r="V10" i="11"/>
  <c r="AE7" i="11"/>
  <c r="AB7" i="11"/>
  <c r="Y7" i="11"/>
  <c r="V7" i="11"/>
  <c r="AB79" i="10"/>
  <c r="AB77" i="10"/>
  <c r="AB80" i="10" s="1"/>
  <c r="AB73" i="10"/>
  <c r="AB72" i="10"/>
  <c r="AB71" i="10"/>
  <c r="AB70" i="10"/>
  <c r="AB75" i="10" s="1"/>
  <c r="AB69" i="10"/>
  <c r="AB66" i="10"/>
  <c r="AB65" i="10"/>
  <c r="AB64" i="10"/>
  <c r="AB62" i="10"/>
  <c r="AB67" i="10" s="1"/>
  <c r="AB59" i="10"/>
  <c r="AB60" i="10" s="1"/>
  <c r="AB57" i="10"/>
  <c r="AB54" i="10"/>
  <c r="AB53" i="10"/>
  <c r="AB52" i="10"/>
  <c r="AB49" i="10"/>
  <c r="AB55" i="10" s="1"/>
  <c r="F45" i="10"/>
  <c r="F43" i="10"/>
  <c r="F41" i="10"/>
  <c r="F39" i="10"/>
  <c r="F37" i="10"/>
  <c r="F35" i="10"/>
  <c r="F33" i="10"/>
  <c r="F31" i="10"/>
  <c r="F30" i="10"/>
  <c r="F27" i="10"/>
  <c r="F25" i="10"/>
  <c r="F23" i="10"/>
  <c r="F22" i="10"/>
  <c r="F20" i="10"/>
  <c r="F18" i="10"/>
  <c r="AA16" i="10"/>
  <c r="Y16" i="10"/>
  <c r="W16" i="10"/>
  <c r="U16" i="10"/>
  <c r="T16" i="10"/>
  <c r="R16" i="10"/>
  <c r="Q16" i="10"/>
  <c r="P16" i="10"/>
  <c r="O16" i="10"/>
  <c r="M16" i="10"/>
  <c r="L16" i="10"/>
  <c r="K16" i="10"/>
  <c r="J16" i="10"/>
  <c r="H16" i="10"/>
  <c r="G16" i="10"/>
  <c r="F16" i="10"/>
  <c r="O13" i="10"/>
  <c r="N13" i="10"/>
  <c r="M13" i="10"/>
  <c r="L13" i="10"/>
  <c r="K13" i="10"/>
  <c r="I13" i="10"/>
  <c r="H13" i="10"/>
  <c r="G13" i="10"/>
  <c r="F13" i="10"/>
  <c r="AG10" i="10"/>
  <c r="AF10" i="10"/>
  <c r="AD10" i="10"/>
  <c r="AC10" i="10"/>
  <c r="Z10" i="10"/>
  <c r="Y10" i="10"/>
  <c r="W10" i="10"/>
  <c r="V10" i="10"/>
  <c r="AE7" i="10"/>
  <c r="AB7" i="10"/>
  <c r="Y7" i="10"/>
  <c r="V7" i="10"/>
  <c r="AB79" i="9"/>
  <c r="AB77" i="9"/>
  <c r="AB80" i="9" s="1"/>
  <c r="AB73" i="9"/>
  <c r="AB72" i="9"/>
  <c r="AB71" i="9"/>
  <c r="AB70" i="9"/>
  <c r="AB75" i="9" s="1"/>
  <c r="AB69" i="9"/>
  <c r="AB66" i="9"/>
  <c r="AB65" i="9"/>
  <c r="AB64" i="9"/>
  <c r="AB62" i="9"/>
  <c r="AB67" i="9" s="1"/>
  <c r="AB59" i="9"/>
  <c r="AB60" i="9" s="1"/>
  <c r="AB57" i="9"/>
  <c r="AB54" i="9"/>
  <c r="AB53" i="9"/>
  <c r="AB52" i="9"/>
  <c r="AB49" i="9"/>
  <c r="AB55" i="9" s="1"/>
  <c r="F45" i="9"/>
  <c r="F43" i="9"/>
  <c r="F41" i="9"/>
  <c r="F39" i="9"/>
  <c r="F37" i="9"/>
  <c r="F35" i="9"/>
  <c r="F33" i="9"/>
  <c r="F31" i="9"/>
  <c r="F30" i="9"/>
  <c r="F27" i="9"/>
  <c r="F25" i="9"/>
  <c r="F23" i="9"/>
  <c r="F22" i="9"/>
  <c r="F20" i="9"/>
  <c r="F18" i="9"/>
  <c r="AA16" i="9"/>
  <c r="Y16" i="9"/>
  <c r="W16" i="9"/>
  <c r="U16" i="9"/>
  <c r="T16" i="9"/>
  <c r="R16" i="9"/>
  <c r="Q16" i="9"/>
  <c r="P16" i="9"/>
  <c r="O16" i="9"/>
  <c r="M16" i="9"/>
  <c r="L16" i="9"/>
  <c r="K16" i="9"/>
  <c r="J16" i="9"/>
  <c r="H16" i="9"/>
  <c r="G16" i="9"/>
  <c r="F16" i="9"/>
  <c r="O13" i="9"/>
  <c r="N13" i="9"/>
  <c r="M13" i="9"/>
  <c r="L13" i="9"/>
  <c r="K13" i="9"/>
  <c r="I13" i="9"/>
  <c r="H13" i="9"/>
  <c r="G13" i="9"/>
  <c r="F13" i="9"/>
  <c r="AG10" i="9"/>
  <c r="AF10" i="9"/>
  <c r="AD10" i="9"/>
  <c r="AC10" i="9"/>
  <c r="Z10" i="9"/>
  <c r="Y10" i="9"/>
  <c r="W10" i="9"/>
  <c r="V10" i="9"/>
  <c r="AE7" i="9"/>
  <c r="AB7" i="9"/>
  <c r="Y7" i="9"/>
  <c r="V7" i="9"/>
  <c r="AB79" i="8"/>
  <c r="AB77" i="8"/>
  <c r="AB80" i="8" s="1"/>
  <c r="AB73" i="8"/>
  <c r="AB72" i="8"/>
  <c r="AB71" i="8"/>
  <c r="AB70" i="8"/>
  <c r="AB75" i="8" s="1"/>
  <c r="AB69" i="8"/>
  <c r="AB66" i="8"/>
  <c r="AB65" i="8"/>
  <c r="AB64" i="8"/>
  <c r="AB62" i="8"/>
  <c r="AB67" i="8" s="1"/>
  <c r="AB59" i="8"/>
  <c r="AB60" i="8" s="1"/>
  <c r="AB57" i="8"/>
  <c r="AB54" i="8"/>
  <c r="AB53" i="8"/>
  <c r="AB52" i="8"/>
  <c r="AB49" i="8"/>
  <c r="AB55" i="8" s="1"/>
  <c r="F45" i="8"/>
  <c r="F43" i="8"/>
  <c r="F41" i="8"/>
  <c r="F39" i="8"/>
  <c r="F37" i="8"/>
  <c r="F35" i="8"/>
  <c r="F33" i="8"/>
  <c r="F31" i="8"/>
  <c r="F30" i="8"/>
  <c r="F27" i="8"/>
  <c r="F25" i="8"/>
  <c r="F23" i="8"/>
  <c r="F22" i="8"/>
  <c r="F20" i="8"/>
  <c r="F18" i="8"/>
  <c r="AA16" i="8"/>
  <c r="Y16" i="8"/>
  <c r="W16" i="8"/>
  <c r="U16" i="8"/>
  <c r="T16" i="8"/>
  <c r="R16" i="8"/>
  <c r="Q16" i="8"/>
  <c r="P16" i="8"/>
  <c r="O16" i="8"/>
  <c r="M16" i="8"/>
  <c r="L16" i="8"/>
  <c r="K16" i="8"/>
  <c r="J16" i="8"/>
  <c r="H16" i="8"/>
  <c r="G16" i="8"/>
  <c r="F16" i="8"/>
  <c r="O13" i="8"/>
  <c r="N13" i="8"/>
  <c r="M13" i="8"/>
  <c r="L13" i="8"/>
  <c r="K13" i="8"/>
  <c r="I13" i="8"/>
  <c r="H13" i="8"/>
  <c r="G13" i="8"/>
  <c r="F13" i="8"/>
  <c r="AG10" i="8"/>
  <c r="AF10" i="8"/>
  <c r="AD10" i="8"/>
  <c r="AC10" i="8"/>
  <c r="Z10" i="8"/>
  <c r="Y10" i="8"/>
  <c r="W10" i="8"/>
  <c r="V10" i="8"/>
  <c r="AE7" i="8"/>
  <c r="AB7" i="8"/>
  <c r="Y7" i="8"/>
  <c r="V7" i="8"/>
  <c r="AB79" i="7"/>
  <c r="AB77" i="7"/>
  <c r="AB80" i="7" s="1"/>
  <c r="AB73" i="7"/>
  <c r="AB72" i="7"/>
  <c r="AB71" i="7"/>
  <c r="AB70" i="7"/>
  <c r="AB75" i="7" s="1"/>
  <c r="AB69" i="7"/>
  <c r="AB66" i="7"/>
  <c r="AB65" i="7"/>
  <c r="AB64" i="7"/>
  <c r="AB62" i="7"/>
  <c r="AB67" i="7" s="1"/>
  <c r="AB59" i="7"/>
  <c r="AB60" i="7" s="1"/>
  <c r="AB57" i="7"/>
  <c r="AB54" i="7"/>
  <c r="AB53" i="7"/>
  <c r="AB52" i="7"/>
  <c r="AB49" i="7"/>
  <c r="AB55" i="7" s="1"/>
  <c r="F45" i="7"/>
  <c r="F43" i="7"/>
  <c r="F41" i="7"/>
  <c r="F39" i="7"/>
  <c r="F37" i="7"/>
  <c r="F35" i="7"/>
  <c r="F33" i="7"/>
  <c r="F31" i="7"/>
  <c r="F30" i="7"/>
  <c r="F27" i="7"/>
  <c r="F25" i="7"/>
  <c r="F23" i="7"/>
  <c r="F22" i="7"/>
  <c r="F20" i="7"/>
  <c r="F18" i="7"/>
  <c r="AA16" i="7"/>
  <c r="Y16" i="7"/>
  <c r="W16" i="7"/>
  <c r="U16" i="7"/>
  <c r="T16" i="7"/>
  <c r="R16" i="7"/>
  <c r="Q16" i="7"/>
  <c r="P16" i="7"/>
  <c r="O16" i="7"/>
  <c r="M16" i="7"/>
  <c r="L16" i="7"/>
  <c r="K16" i="7"/>
  <c r="J16" i="7"/>
  <c r="H16" i="7"/>
  <c r="G16" i="7"/>
  <c r="F16" i="7"/>
  <c r="O13" i="7"/>
  <c r="N13" i="7"/>
  <c r="M13" i="7"/>
  <c r="L13" i="7"/>
  <c r="K13" i="7"/>
  <c r="I13" i="7"/>
  <c r="H13" i="7"/>
  <c r="G13" i="7"/>
  <c r="F13" i="7"/>
  <c r="AG10" i="7"/>
  <c r="AF10" i="7"/>
  <c r="AD10" i="7"/>
  <c r="AC10" i="7"/>
  <c r="Z10" i="7"/>
  <c r="Y10" i="7"/>
  <c r="W10" i="7"/>
  <c r="V10" i="7"/>
  <c r="AE7" i="7"/>
  <c r="AB7" i="7"/>
  <c r="Y7" i="7"/>
  <c r="V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2686BFE2-8B97-45C4-8EC6-6E264FDBC625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DD6C3D16-5578-4467-955A-0635C07CB8B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E9EC439E-629C-4680-A03F-50F80089A314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89B934A3-39DD-4AF5-A507-98B3539689D0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users</author>
  </authors>
  <commentList>
    <comment ref="AB48" authorId="0" shapeId="0" xr:uid="{B51CC0C8-5620-42AE-A6D6-7DE6975B4A56}">
      <text>
        <r>
          <rPr>
            <sz val="12"/>
            <color indexed="81"/>
            <rFont val="Tahoma"/>
            <family val="2"/>
          </rPr>
          <t>Tidak perlu menuliskan angka apapun pada kolom "jumlah SKP". Kolom ini  akan otomotis terisi sendiri jk Sejawat telah mengisi kegiatan di sheet Profesional s/d pengembangan ilmu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<sst xmlns="http://schemas.openxmlformats.org/spreadsheetml/2006/main" count="550" uniqueCount="90">
  <si>
    <t xml:space="preserve">HASIL LAPORAN PENILAIAN </t>
  </si>
  <si>
    <t>FORMULIR</t>
  </si>
  <si>
    <t>BERKALA TAUNAN ANGKA KREDIT P2KB</t>
  </si>
  <si>
    <t>(diisi oleh Komisi P2KB Cabang)</t>
  </si>
  <si>
    <t>P2KB 03</t>
  </si>
  <si>
    <t xml:space="preserve">TAHUN KEGIATAN </t>
  </si>
  <si>
    <t>·</t>
  </si>
  <si>
    <t>ISI DENGAN HURUF CETAK/ DIKETIK</t>
  </si>
  <si>
    <t>ISI DENGAN BENAR, LENGKAP DAN JELAS</t>
  </si>
  <si>
    <t>BL</t>
  </si>
  <si>
    <t>TH</t>
  </si>
  <si>
    <t>SESUAI PETUNJUK PENGISIAN</t>
  </si>
  <si>
    <t>s.d</t>
  </si>
  <si>
    <t>NPA IDI</t>
  </si>
  <si>
    <t>:</t>
  </si>
  <si>
    <t>NPA PAPDI</t>
  </si>
  <si>
    <t>Nama (tanpa gelar)</t>
  </si>
  <si>
    <t>Tempat/Tanggal Lahir</t>
  </si>
  <si>
    <t>Tanggal Lahir</t>
  </si>
  <si>
    <t>Kompetensi</t>
  </si>
  <si>
    <t>Masa Berlaku STR</t>
  </si>
  <si>
    <t>Alamat Korespondensi</t>
  </si>
  <si>
    <t>Kelurahan</t>
  </si>
  <si>
    <t>Kecamatan</t>
  </si>
  <si>
    <t>Kabupaten/Kota</t>
  </si>
  <si>
    <t>Propinsi</t>
  </si>
  <si>
    <t>Kodepos</t>
  </si>
  <si>
    <t>Nomor Telepon</t>
  </si>
  <si>
    <t>Faximile</t>
  </si>
  <si>
    <t>Nomor Handphone</t>
  </si>
  <si>
    <t>E-mail</t>
  </si>
  <si>
    <t>Jumlah SKP yang Telah diverifikasi Cabang</t>
  </si>
  <si>
    <t xml:space="preserve">A.  </t>
  </si>
  <si>
    <t>KINERJA</t>
  </si>
  <si>
    <t>MODERATOR &amp; PEMBICARA/INSTRUKTUR PADA SIMPOSIUM &amp;</t>
  </si>
  <si>
    <t>PROFESIONAL</t>
  </si>
  <si>
    <t>WORKSHOP</t>
  </si>
  <si>
    <t>PANITIA KEGIATAN ILMIAH</t>
  </si>
  <si>
    <t>EDUKASI KELOMPOK PASIEN</t>
  </si>
  <si>
    <t>MENANGANI PASIEN DI LEMBAGA TEMPAT KERJA</t>
  </si>
  <si>
    <t>JUMLAH (1 sampai dengan 4)</t>
  </si>
  <si>
    <t>B.</t>
  </si>
  <si>
    <t>PESERTA SIMPOSIUM, WORKSHOP, MINI SIMPOSIUM, RTD</t>
  </si>
  <si>
    <t>PEMBELAJARAN</t>
  </si>
  <si>
    <t>MEMBACA JURNAL &amp; MENJAWAB PERTANYAAN DALAM UJI DIRI</t>
  </si>
  <si>
    <t>JUMLAH (6 sampai dengan 7)</t>
  </si>
  <si>
    <t xml:space="preserve">PENYULUHAN KESEHATAN </t>
  </si>
  <si>
    <t xml:space="preserve">C. </t>
  </si>
  <si>
    <t xml:space="preserve">KINERJA </t>
  </si>
  <si>
    <t xml:space="preserve">PENGABDIAN </t>
  </si>
  <si>
    <t>KEGIATAN KEMASYARAKATAN UNTUK PELAYANAN MEDIS</t>
  </si>
  <si>
    <t>MASYARAKAT/PROFESI</t>
  </si>
  <si>
    <t>PENGURUS ORGANISASI PROFESI</t>
  </si>
  <si>
    <t>TERGABUNG TIM MEDIS/KELOMPOK KERJA (POKJA)</t>
  </si>
  <si>
    <t>JUMLAH (9 sampai 12)</t>
  </si>
  <si>
    <t>D.</t>
  </si>
  <si>
    <t>PUBLIKASI PENELITIAN</t>
  </si>
  <si>
    <t>PUBLIKASI</t>
  </si>
  <si>
    <t>PUBLIKASI TINJAUAN PUSTAKA</t>
  </si>
  <si>
    <t>PUBLIKASI LAPORAN KASUS</t>
  </si>
  <si>
    <t>PUBLIKASI ARTIKEL DI MAJALAH POPULAR</t>
  </si>
  <si>
    <t>MENULIS BUKU (DENGAN ATAU TANPA ISBN), STANDAR PELAYANAN,</t>
  </si>
  <si>
    <t>SOP, DLL, MENERJEMAHKAN BUKU, MENJADI EDITOR</t>
  </si>
  <si>
    <t>JUMLAH (14 sampai dengan 18)</t>
  </si>
  <si>
    <t>MEMBIMBING KARYA ILMIAH/TESIS/DISERTASI</t>
  </si>
  <si>
    <t>E.</t>
  </si>
  <si>
    <t>PENGEMBANGAN</t>
  </si>
  <si>
    <t>MENGAJAR DI PERGURUAN TINGGI</t>
  </si>
  <si>
    <t>ILMU</t>
  </si>
  <si>
    <t>JUMLAH (20 sampai 21)</t>
  </si>
  <si>
    <t>F.</t>
  </si>
  <si>
    <t>LEGALISASI KOMISI</t>
  </si>
  <si>
    <t>SETELAH MENELITI SEMUA BERKAS PENILAIAN BERKALA YANG DIKIRIM, DENGAN INI KAMI</t>
  </si>
  <si>
    <t>P2KB IPD CABANG</t>
  </si>
  <si>
    <t>LAPORKAN JUMLAH SKP YANG TELAH DIPEROLEH YANG BERSANGKUTAN.</t>
  </si>
  <si>
    <t>TANDA-TANGAN</t>
  </si>
  <si>
    <t xml:space="preserve">NAMA KETUA KOMISI P2KB </t>
  </si>
  <si>
    <t>: Dr. Devy Juniarti Iskandar, SpPD, FINASIM</t>
  </si>
  <si>
    <t xml:space="preserve">CABANG     </t>
  </si>
  <si>
    <t>: Depok</t>
  </si>
  <si>
    <t>G.</t>
  </si>
  <si>
    <t>TEMBUSAN</t>
  </si>
  <si>
    <t>1)</t>
  </si>
  <si>
    <t>DOKTER YANG BERSANGKUTAN</t>
  </si>
  <si>
    <t>2)</t>
  </si>
  <si>
    <t>ARSIP KOMISI P2KB IPD CABANG</t>
  </si>
  <si>
    <t>Depok, ................................... 2016</t>
  </si>
  <si>
    <t>Depok, ................................... 2017</t>
  </si>
  <si>
    <t>Depok, ................................... 2018</t>
  </si>
  <si>
    <t>Depok, ...................................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</si>
</sst>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3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b/>
      <sz val="12"/>
      <color theme="0"/>
      <name val="Arial"/>
      <family val="2"/>
    </font>
    <font>
      <b/>
      <sz val="11"/>
      <color theme="0"/>
      <name val="Arial"/>
      <family val="2"/>
    </font>
    <font>
      <sz val="14"/>
      <color theme="0"/>
      <name val="Arial"/>
      <family val="2"/>
    </font>
    <font>
      <sz val="10"/>
      <color theme="0"/>
      <name val="Arial"/>
      <family val="2"/>
    </font>
    <font>
      <b/>
      <sz val="9"/>
      <color theme="0"/>
      <name val="Arial"/>
      <family val="2"/>
    </font>
    <font>
      <sz val="9"/>
      <color theme="0"/>
      <name val="Symbol"/>
      <family val="1"/>
      <charset val="2"/>
    </font>
    <font>
      <sz val="9"/>
      <color theme="0"/>
      <name val="Arial"/>
      <family val="2"/>
    </font>
    <font>
      <b/>
      <sz val="9"/>
      <color theme="0"/>
      <name val="Symbol"/>
      <family val="1"/>
      <charset val="2"/>
    </font>
    <font>
      <sz val="11"/>
      <color theme="0"/>
      <name val="Symbol"/>
      <family val="1"/>
      <charset val="2"/>
    </font>
    <font>
      <sz val="11"/>
      <color theme="0"/>
      <name val="Arial"/>
      <family val="2"/>
    </font>
    <font>
      <b/>
      <sz val="11"/>
      <color theme="0"/>
      <name val="Calibri"/>
      <family val="2"/>
      <charset val="1"/>
      <scheme val="minor"/>
    </font>
    <font>
      <sz val="8"/>
      <color theme="0"/>
      <name val="Arial"/>
      <family val="2"/>
    </font>
    <font>
      <sz val="8"/>
      <color theme="0"/>
      <name val="Calibri"/>
      <family val="2"/>
      <charset val="1"/>
      <scheme val="minor"/>
    </font>
    <font>
      <b/>
      <sz val="10"/>
      <color theme="0" tint="-4.9989318521683403E-2"/>
      <name val="Arial"/>
      <family val="2"/>
    </font>
    <font>
      <b/>
      <sz val="11"/>
      <color theme="0" tint="-4.9989318521683403E-2"/>
      <name val="Calibri"/>
      <family val="2"/>
      <charset val="1"/>
      <scheme val="minor"/>
    </font>
    <font>
      <sz val="12"/>
      <color theme="1"/>
      <name val="Calibri"/>
      <family val="2"/>
      <charset val="1"/>
      <scheme val="minor"/>
    </font>
    <font>
      <b/>
      <sz val="9"/>
      <color theme="0" tint="-4.9989318521683403E-2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Calibri"/>
      <family val="2"/>
      <charset val="1"/>
      <scheme val="minor"/>
    </font>
    <font>
      <sz val="9"/>
      <color theme="1"/>
      <name val="Arial"/>
      <family val="2"/>
    </font>
    <font>
      <b/>
      <sz val="10"/>
      <color theme="0"/>
      <name val="Arial"/>
      <family val="2"/>
    </font>
    <font>
      <sz val="9"/>
      <color theme="1"/>
      <name val="Calibri"/>
      <family val="2"/>
      <charset val="1"/>
      <scheme val="minor"/>
    </font>
    <font>
      <sz val="11"/>
      <color theme="1"/>
      <name val="Arial"/>
      <family val="2"/>
    </font>
    <font>
      <b/>
      <sz val="9"/>
      <color rgb="FFFF0000"/>
      <name val="Arial"/>
      <family val="2"/>
    </font>
    <font>
      <b/>
      <sz val="11"/>
      <color rgb="FFFF0000"/>
      <name val="Arial"/>
      <family val="2"/>
    </font>
    <font>
      <sz val="9"/>
      <color theme="0"/>
      <name val="Calibri"/>
      <family val="2"/>
      <charset val="1"/>
      <scheme val="minor"/>
    </font>
    <font>
      <b/>
      <sz val="11"/>
      <color rgb="FFFF0000"/>
      <name val="Calibri"/>
      <family val="2"/>
      <charset val="1"/>
      <scheme val="minor"/>
    </font>
    <font>
      <b/>
      <sz val="10"/>
      <color theme="0"/>
      <name val="Calibri"/>
      <family val="2"/>
      <charset val="1"/>
      <scheme val="minor"/>
    </font>
    <font>
      <b/>
      <sz val="14"/>
      <color theme="1"/>
      <name val="Arial"/>
      <family val="2"/>
    </font>
    <font>
      <sz val="11"/>
      <color theme="1"/>
      <name val="Symbol"/>
      <family val="1"/>
      <charset val="2"/>
    </font>
    <font>
      <sz val="12"/>
      <color indexed="81"/>
      <name val="Tahoma"/>
      <family val="2"/>
    </font>
    <font>
      <sz val="8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</fills>
  <borders count="25">
    <border>
      <left/>
      <right/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3" fillId="0" borderId="0"/>
  </cellStyleXfs>
  <cellXfs count="277">
    <xf numFmtId="0" fontId="0" fillId="0" borderId="0" xfId="0"/>
    <xf numFmtId="0" fontId="4" fillId="2" borderId="1" xfId="1" applyFont="1" applyFill="1" applyBorder="1"/>
    <xf numFmtId="0" fontId="4" fillId="2" borderId="3" xfId="1" applyFont="1" applyFill="1" applyBorder="1"/>
    <xf numFmtId="0" fontId="4" fillId="2" borderId="2" xfId="1" applyFont="1" applyFill="1" applyBorder="1"/>
    <xf numFmtId="0" fontId="3" fillId="0" borderId="0" xfId="1"/>
    <xf numFmtId="0" fontId="7" fillId="2" borderId="4" xfId="1" applyFont="1" applyFill="1" applyBorder="1" applyAlignment="1">
      <alignment horizontal="center"/>
    </xf>
    <xf numFmtId="0" fontId="4" fillId="2" borderId="0" xfId="1" applyFont="1" applyFill="1"/>
    <xf numFmtId="0" fontId="4" fillId="2" borderId="5" xfId="1" applyFont="1" applyFill="1" applyBorder="1"/>
    <xf numFmtId="0" fontId="10" fillId="2" borderId="4" xfId="1" applyFont="1" applyFill="1" applyBorder="1" applyAlignment="1">
      <alignment horizontal="center" vertical="center"/>
    </xf>
    <xf numFmtId="0" fontId="11" fillId="2" borderId="0" xfId="1" applyFont="1" applyFill="1"/>
    <xf numFmtId="0" fontId="12" fillId="2" borderId="0" xfId="1" applyFont="1" applyFill="1" applyAlignment="1">
      <alignment horizontal="center" vertical="center"/>
    </xf>
    <xf numFmtId="0" fontId="10" fillId="2" borderId="0" xfId="1" applyFont="1" applyFill="1" applyAlignment="1">
      <alignment horizontal="center" vertical="center"/>
    </xf>
    <xf numFmtId="0" fontId="13" fillId="2" borderId="5" xfId="1" applyFont="1" applyFill="1" applyBorder="1" applyAlignment="1">
      <alignment horizontal="center" vertical="center"/>
    </xf>
    <xf numFmtId="0" fontId="14" fillId="2" borderId="4" xfId="1" applyFont="1" applyFill="1" applyBorder="1"/>
    <xf numFmtId="0" fontId="4" fillId="2" borderId="11" xfId="1" applyFont="1" applyFill="1" applyBorder="1"/>
    <xf numFmtId="0" fontId="17" fillId="2" borderId="0" xfId="1" applyFont="1" applyFill="1"/>
    <xf numFmtId="0" fontId="11" fillId="2" borderId="4" xfId="1" applyFont="1" applyFill="1" applyBorder="1"/>
    <xf numFmtId="0" fontId="9" fillId="2" borderId="0" xfId="1" applyFont="1" applyFill="1"/>
    <xf numFmtId="0" fontId="14" fillId="2" borderId="5" xfId="1" applyFont="1" applyFill="1" applyBorder="1"/>
    <xf numFmtId="0" fontId="6" fillId="2" borderId="16" xfId="1" applyFont="1" applyFill="1" applyBorder="1" applyAlignment="1">
      <alignment horizontal="center"/>
    </xf>
    <xf numFmtId="0" fontId="15" fillId="2" borderId="16" xfId="1" applyFont="1" applyFill="1" applyBorder="1" applyAlignment="1">
      <alignment horizontal="center"/>
    </xf>
    <xf numFmtId="0" fontId="4" fillId="2" borderId="0" xfId="1" applyFont="1" applyFill="1" applyAlignment="1">
      <alignment horizontal="center"/>
    </xf>
    <xf numFmtId="0" fontId="15" fillId="2" borderId="14" xfId="1" applyFont="1" applyFill="1" applyBorder="1" applyAlignment="1">
      <alignment horizontal="center"/>
    </xf>
    <xf numFmtId="0" fontId="4" fillId="2" borderId="6" xfId="1" applyFont="1" applyFill="1" applyBorder="1"/>
    <xf numFmtId="0" fontId="4" fillId="2" borderId="7" xfId="1" applyFont="1" applyFill="1" applyBorder="1"/>
    <xf numFmtId="0" fontId="4" fillId="2" borderId="8" xfId="1" applyFont="1" applyFill="1" applyBorder="1"/>
    <xf numFmtId="0" fontId="3" fillId="5" borderId="0" xfId="1" applyFill="1"/>
    <xf numFmtId="0" fontId="3" fillId="6" borderId="3" xfId="1" applyFill="1" applyBorder="1"/>
    <xf numFmtId="0" fontId="3" fillId="6" borderId="16" xfId="1" applyFill="1" applyBorder="1" applyAlignment="1">
      <alignment horizontal="center" vertical="center"/>
    </xf>
    <xf numFmtId="0" fontId="3" fillId="6" borderId="16" xfId="1" applyFill="1" applyBorder="1" applyAlignment="1">
      <alignment horizontal="center"/>
    </xf>
    <xf numFmtId="0" fontId="3" fillId="6" borderId="0" xfId="1" applyFill="1" applyAlignment="1">
      <alignment horizontal="center"/>
    </xf>
    <xf numFmtId="0" fontId="3" fillId="6" borderId="0" xfId="1" applyFill="1"/>
    <xf numFmtId="0" fontId="19" fillId="3" borderId="8" xfId="1" applyFont="1" applyFill="1" applyBorder="1" applyAlignment="1">
      <alignment horizontal="left"/>
    </xf>
    <xf numFmtId="0" fontId="3" fillId="5" borderId="7" xfId="1" applyFill="1" applyBorder="1"/>
    <xf numFmtId="0" fontId="3" fillId="6" borderId="7" xfId="1" applyFill="1" applyBorder="1" applyAlignment="1">
      <alignment horizontal="center" vertical="center"/>
    </xf>
    <xf numFmtId="0" fontId="3" fillId="6" borderId="7" xfId="1" applyFill="1" applyBorder="1" applyAlignment="1">
      <alignment horizontal="center"/>
    </xf>
    <xf numFmtId="0" fontId="3" fillId="6" borderId="7" xfId="1" applyFill="1" applyBorder="1"/>
    <xf numFmtId="0" fontId="3" fillId="4" borderId="17" xfId="1" applyFill="1" applyBorder="1"/>
    <xf numFmtId="0" fontId="3" fillId="5" borderId="3" xfId="1" applyFill="1" applyBorder="1"/>
    <xf numFmtId="0" fontId="3" fillId="4" borderId="18" xfId="1" applyFill="1" applyBorder="1" applyAlignment="1">
      <alignment horizontal="center" vertical="center"/>
    </xf>
    <xf numFmtId="0" fontId="3" fillId="6" borderId="20" xfId="1" applyFill="1" applyBorder="1" applyAlignment="1">
      <alignment horizontal="center" vertical="center"/>
    </xf>
    <xf numFmtId="0" fontId="18" fillId="3" borderId="6" xfId="1" applyFont="1" applyFill="1" applyBorder="1" applyAlignment="1">
      <alignment horizontal="left" vertical="center"/>
    </xf>
    <xf numFmtId="0" fontId="20" fillId="6" borderId="0" xfId="1" applyFont="1" applyFill="1" applyAlignment="1">
      <alignment horizontal="left"/>
    </xf>
    <xf numFmtId="0" fontId="20" fillId="6" borderId="7" xfId="1" applyFont="1" applyFill="1" applyBorder="1" applyAlignment="1">
      <alignment horizontal="left"/>
    </xf>
    <xf numFmtId="0" fontId="18" fillId="3" borderId="8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21" fillId="3" borderId="4" xfId="1" applyFont="1" applyFill="1" applyBorder="1" applyAlignment="1">
      <alignment horizontal="left" vertical="center"/>
    </xf>
    <xf numFmtId="0" fontId="21" fillId="3" borderId="5" xfId="1" applyFont="1" applyFill="1" applyBorder="1" applyAlignment="1">
      <alignment horizontal="left" vertical="center"/>
    </xf>
    <xf numFmtId="0" fontId="3" fillId="4" borderId="19" xfId="1" applyFill="1" applyBorder="1" applyAlignment="1">
      <alignment horizontal="center" vertical="center"/>
    </xf>
    <xf numFmtId="0" fontId="3" fillId="5" borderId="6" xfId="1" applyFill="1" applyBorder="1"/>
    <xf numFmtId="0" fontId="4" fillId="8" borderId="1" xfId="1" applyFont="1" applyFill="1" applyBorder="1"/>
    <xf numFmtId="0" fontId="4" fillId="8" borderId="3" xfId="1" applyFont="1" applyFill="1" applyBorder="1"/>
    <xf numFmtId="0" fontId="4" fillId="8" borderId="2" xfId="1" applyFont="1" applyFill="1" applyBorder="1"/>
    <xf numFmtId="0" fontId="3" fillId="2" borderId="17" xfId="1" applyFill="1" applyBorder="1"/>
    <xf numFmtId="0" fontId="3" fillId="9" borderId="0" xfId="1" applyFill="1"/>
    <xf numFmtId="0" fontId="23" fillId="9" borderId="0" xfId="1" applyFont="1" applyFill="1"/>
    <xf numFmtId="0" fontId="24" fillId="8" borderId="4" xfId="1" applyFont="1" applyFill="1" applyBorder="1" applyAlignment="1">
      <alignment horizontal="center" vertical="center"/>
    </xf>
    <xf numFmtId="0" fontId="25" fillId="2" borderId="18" xfId="1" applyFont="1" applyFill="1" applyBorder="1" applyAlignment="1">
      <alignment horizontal="center" vertical="center"/>
    </xf>
    <xf numFmtId="0" fontId="25" fillId="9" borderId="4" xfId="1" applyFont="1" applyFill="1" applyBorder="1" applyAlignment="1">
      <alignment horizontal="left" vertical="center"/>
    </xf>
    <xf numFmtId="0" fontId="23" fillId="9" borderId="0" xfId="1" applyFont="1" applyFill="1" applyAlignment="1">
      <alignment horizontal="left" vertical="center"/>
    </xf>
    <xf numFmtId="0" fontId="3" fillId="9" borderId="5" xfId="1" applyFill="1" applyBorder="1"/>
    <xf numFmtId="0" fontId="3" fillId="5" borderId="0" xfId="1" applyFill="1" applyAlignment="1">
      <alignment horizontal="center" vertical="center"/>
    </xf>
    <xf numFmtId="0" fontId="24" fillId="8" borderId="4" xfId="1" applyFont="1" applyFill="1" applyBorder="1"/>
    <xf numFmtId="0" fontId="23" fillId="9" borderId="7" xfId="1" applyFont="1" applyFill="1" applyBorder="1" applyAlignment="1">
      <alignment horizontal="left" vertical="center"/>
    </xf>
    <xf numFmtId="0" fontId="3" fillId="9" borderId="7" xfId="1" applyFill="1" applyBorder="1"/>
    <xf numFmtId="0" fontId="3" fillId="9" borderId="8" xfId="1" applyFill="1" applyBorder="1"/>
    <xf numFmtId="0" fontId="3" fillId="5" borderId="7" xfId="1" applyFill="1" applyBorder="1" applyAlignment="1">
      <alignment horizontal="center" vertical="center"/>
    </xf>
    <xf numFmtId="0" fontId="15" fillId="8" borderId="4" xfId="1" applyFont="1" applyFill="1" applyBorder="1"/>
    <xf numFmtId="0" fontId="25" fillId="2" borderId="24" xfId="1" applyFont="1" applyFill="1" applyBorder="1" applyAlignment="1">
      <alignment horizontal="center" vertical="center"/>
    </xf>
    <xf numFmtId="0" fontId="23" fillId="9" borderId="21" xfId="1" applyFont="1" applyFill="1" applyBorder="1" applyAlignment="1">
      <alignment horizontal="left" vertical="center"/>
    </xf>
    <xf numFmtId="0" fontId="3" fillId="9" borderId="21" xfId="1" applyFill="1" applyBorder="1"/>
    <xf numFmtId="0" fontId="3" fillId="9" borderId="23" xfId="1" applyFill="1" applyBorder="1"/>
    <xf numFmtId="0" fontId="27" fillId="2" borderId="24" xfId="1" applyFont="1" applyFill="1" applyBorder="1" applyAlignment="1">
      <alignment horizontal="center" vertical="center"/>
    </xf>
    <xf numFmtId="0" fontId="28" fillId="9" borderId="21" xfId="1" applyFont="1" applyFill="1" applyBorder="1" applyAlignment="1">
      <alignment horizontal="left" vertical="center"/>
    </xf>
    <xf numFmtId="0" fontId="26" fillId="8" borderId="0" xfId="1" applyFont="1" applyFill="1" applyAlignment="1">
      <alignment horizontal="left" vertical="center"/>
    </xf>
    <xf numFmtId="0" fontId="15" fillId="8" borderId="0" xfId="1" applyFont="1" applyFill="1" applyAlignment="1">
      <alignment vertical="center"/>
    </xf>
    <xf numFmtId="0" fontId="15" fillId="8" borderId="5" xfId="1" applyFont="1" applyFill="1" applyBorder="1" applyAlignment="1">
      <alignment vertical="center"/>
    </xf>
    <xf numFmtId="0" fontId="25" fillId="9" borderId="22" xfId="1" applyFont="1" applyFill="1" applyBorder="1" applyAlignment="1">
      <alignment vertical="center"/>
    </xf>
    <xf numFmtId="0" fontId="4" fillId="8" borderId="6" xfId="1" applyFont="1" applyFill="1" applyBorder="1"/>
    <xf numFmtId="0" fontId="4" fillId="8" borderId="7" xfId="1" applyFont="1" applyFill="1" applyBorder="1" applyAlignment="1">
      <alignment vertical="center"/>
    </xf>
    <xf numFmtId="0" fontId="4" fillId="8" borderId="8" xfId="1" applyFont="1" applyFill="1" applyBorder="1" applyAlignment="1">
      <alignment vertical="center"/>
    </xf>
    <xf numFmtId="0" fontId="23" fillId="2" borderId="17" xfId="1" applyFont="1" applyFill="1" applyBorder="1" applyAlignment="1">
      <alignment horizontal="center" vertical="center"/>
    </xf>
    <xf numFmtId="0" fontId="3" fillId="9" borderId="1" xfId="1" applyFill="1" applyBorder="1"/>
    <xf numFmtId="0" fontId="3" fillId="9" borderId="3" xfId="1" applyFill="1" applyBorder="1"/>
    <xf numFmtId="0" fontId="3" fillId="9" borderId="2" xfId="1" applyFill="1" applyBorder="1"/>
    <xf numFmtId="0" fontId="9" fillId="8" borderId="4" xfId="1" applyFont="1" applyFill="1" applyBorder="1" applyAlignment="1">
      <alignment horizontal="center"/>
    </xf>
    <xf numFmtId="0" fontId="9" fillId="8" borderId="0" xfId="1" applyFont="1" applyFill="1"/>
    <xf numFmtId="0" fontId="4" fillId="8" borderId="0" xfId="1" applyFont="1" applyFill="1"/>
    <xf numFmtId="0" fontId="4" fillId="8" borderId="5" xfId="1" applyFont="1" applyFill="1" applyBorder="1"/>
    <xf numFmtId="0" fontId="25" fillId="9" borderId="6" xfId="1" applyFont="1" applyFill="1" applyBorder="1" applyAlignment="1">
      <alignment vertical="center"/>
    </xf>
    <xf numFmtId="0" fontId="27" fillId="9" borderId="7" xfId="1" applyFont="1" applyFill="1" applyBorder="1"/>
    <xf numFmtId="0" fontId="27" fillId="9" borderId="8" xfId="1" applyFont="1" applyFill="1" applyBorder="1"/>
    <xf numFmtId="0" fontId="9" fillId="8" borderId="4" xfId="1" applyFont="1" applyFill="1" applyBorder="1"/>
    <xf numFmtId="0" fontId="27" fillId="9" borderId="21" xfId="1" applyFont="1" applyFill="1" applyBorder="1"/>
    <xf numFmtId="0" fontId="27" fillId="9" borderId="23" xfId="1" applyFont="1" applyFill="1" applyBorder="1"/>
    <xf numFmtId="0" fontId="4" fillId="8" borderId="4" xfId="1" applyFont="1" applyFill="1" applyBorder="1"/>
    <xf numFmtId="0" fontId="4" fillId="8" borderId="7" xfId="1" applyFont="1" applyFill="1" applyBorder="1"/>
    <xf numFmtId="0" fontId="4" fillId="8" borderId="8" xfId="1" applyFont="1" applyFill="1" applyBorder="1"/>
    <xf numFmtId="0" fontId="25" fillId="2" borderId="19" xfId="1" applyFont="1" applyFill="1" applyBorder="1" applyAlignment="1">
      <alignment horizontal="center" vertical="center"/>
    </xf>
    <xf numFmtId="0" fontId="25" fillId="9" borderId="6" xfId="1" applyFont="1" applyFill="1" applyBorder="1" applyAlignment="1">
      <alignment horizontal="left" vertical="center"/>
    </xf>
    <xf numFmtId="0" fontId="31" fillId="8" borderId="4" xfId="1" applyFont="1" applyFill="1" applyBorder="1"/>
    <xf numFmtId="0" fontId="26" fillId="8" borderId="0" xfId="1" applyFont="1" applyFill="1"/>
    <xf numFmtId="0" fontId="26" fillId="8" borderId="4" xfId="1" applyFont="1" applyFill="1" applyBorder="1"/>
    <xf numFmtId="0" fontId="9" fillId="8" borderId="1" xfId="1" applyFont="1" applyFill="1" applyBorder="1" applyAlignment="1">
      <alignment horizontal="center"/>
    </xf>
    <xf numFmtId="0" fontId="9" fillId="8" borderId="3" xfId="1" applyFont="1" applyFill="1" applyBorder="1"/>
    <xf numFmtId="0" fontId="27" fillId="9" borderId="21" xfId="1" applyFont="1" applyFill="1" applyBorder="1" applyAlignment="1">
      <alignment vertical="center"/>
    </xf>
    <xf numFmtId="0" fontId="25" fillId="2" borderId="17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vertical="center"/>
    </xf>
    <xf numFmtId="0" fontId="27" fillId="9" borderId="3" xfId="1" applyFont="1" applyFill="1" applyBorder="1" applyAlignment="1">
      <alignment vertical="center"/>
    </xf>
    <xf numFmtId="0" fontId="27" fillId="9" borderId="3" xfId="1" applyFont="1" applyFill="1" applyBorder="1"/>
    <xf numFmtId="0" fontId="27" fillId="9" borderId="2" xfId="1" applyFont="1" applyFill="1" applyBorder="1"/>
    <xf numFmtId="0" fontId="27" fillId="9" borderId="7" xfId="1" applyFont="1" applyFill="1" applyBorder="1" applyAlignment="1">
      <alignment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33" fillId="8" borderId="4" xfId="1" applyFont="1" applyFill="1" applyBorder="1" applyAlignment="1">
      <alignment horizontal="center"/>
    </xf>
    <xf numFmtId="0" fontId="26" fillId="8" borderId="5" xfId="1" applyFont="1" applyFill="1" applyBorder="1"/>
    <xf numFmtId="0" fontId="33" fillId="8" borderId="4" xfId="1" applyFont="1" applyFill="1" applyBorder="1"/>
    <xf numFmtId="0" fontId="15" fillId="8" borderId="7" xfId="1" applyFont="1" applyFill="1" applyBorder="1"/>
    <xf numFmtId="0" fontId="26" fillId="8" borderId="7" xfId="1" applyFont="1" applyFill="1" applyBorder="1"/>
    <xf numFmtId="0" fontId="26" fillId="8" borderId="8" xfId="1" applyFont="1" applyFill="1" applyBorder="1"/>
    <xf numFmtId="0" fontId="15" fillId="8" borderId="0" xfId="1" applyFont="1" applyFill="1"/>
    <xf numFmtId="0" fontId="3" fillId="5" borderId="1" xfId="1" applyFill="1" applyBorder="1"/>
    <xf numFmtId="0" fontId="3" fillId="5" borderId="2" xfId="1" applyFill="1" applyBorder="1"/>
    <xf numFmtId="0" fontId="1" fillId="8" borderId="0" xfId="1" applyFont="1" applyFill="1"/>
    <xf numFmtId="0" fontId="27" fillId="5" borderId="4" xfId="1" applyFont="1" applyFill="1" applyBorder="1"/>
    <xf numFmtId="0" fontId="27" fillId="5" borderId="0" xfId="1" applyFont="1" applyFill="1"/>
    <xf numFmtId="0" fontId="27" fillId="5" borderId="5" xfId="1" applyFont="1" applyFill="1" applyBorder="1"/>
    <xf numFmtId="0" fontId="25" fillId="5" borderId="4" xfId="1" applyFont="1" applyFill="1" applyBorder="1"/>
    <xf numFmtId="0" fontId="25" fillId="5" borderId="0" xfId="1" applyFont="1" applyFill="1"/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/>
    <xf numFmtId="0" fontId="3" fillId="5" borderId="8" xfId="1" applyFill="1" applyBorder="1"/>
    <xf numFmtId="0" fontId="8" fillId="8" borderId="0" xfId="1" applyFont="1" applyFill="1"/>
    <xf numFmtId="0" fontId="23" fillId="5" borderId="4" xfId="1" applyFont="1" applyFill="1" applyBorder="1" applyAlignment="1">
      <alignment vertical="center"/>
    </xf>
    <xf numFmtId="0" fontId="23" fillId="5" borderId="0" xfId="1" applyFont="1" applyFill="1" applyAlignment="1">
      <alignment vertical="center"/>
    </xf>
    <xf numFmtId="0" fontId="23" fillId="5" borderId="5" xfId="1" applyFont="1" applyFill="1" applyBorder="1" applyAlignment="1">
      <alignment vertical="center"/>
    </xf>
    <xf numFmtId="0" fontId="3" fillId="5" borderId="4" xfId="1" applyFill="1" applyBorder="1"/>
    <xf numFmtId="0" fontId="3" fillId="5" borderId="5" xfId="1" applyFill="1" applyBorder="1"/>
    <xf numFmtId="0" fontId="23" fillId="0" borderId="0" xfId="1" applyFont="1"/>
    <xf numFmtId="0" fontId="23" fillId="0" borderId="0" xfId="1" applyFont="1" applyAlignment="1">
      <alignment horizontal="center" vertical="center"/>
    </xf>
    <xf numFmtId="0" fontId="34" fillId="0" borderId="0" xfId="1" applyFont="1" applyAlignment="1">
      <alignment vertical="center"/>
    </xf>
    <xf numFmtId="0" fontId="23" fillId="0" borderId="0" xfId="1" applyFont="1" applyAlignment="1">
      <alignment horizontal="left" vertical="center"/>
    </xf>
    <xf numFmtId="0" fontId="3" fillId="0" borderId="0" xfId="1" applyAlignment="1">
      <alignment horizontal="left" vertical="center"/>
    </xf>
    <xf numFmtId="0" fontId="3" fillId="0" borderId="0" xfId="1" applyAlignment="1">
      <alignment horizontal="center" vertical="center"/>
    </xf>
    <xf numFmtId="0" fontId="35" fillId="0" borderId="0" xfId="1" applyFont="1" applyAlignment="1">
      <alignment horizontal="center" vertical="center"/>
    </xf>
    <xf numFmtId="0" fontId="3" fillId="5" borderId="6" xfId="1" applyFill="1" applyBorder="1" applyAlignment="1">
      <alignment horizontal="right" vertical="center"/>
    </xf>
    <xf numFmtId="0" fontId="3" fillId="5" borderId="7" xfId="1" applyFill="1" applyBorder="1" applyAlignment="1">
      <alignment horizontal="right" vertical="center"/>
    </xf>
    <xf numFmtId="0" fontId="3" fillId="5" borderId="8" xfId="1" applyFill="1" applyBorder="1" applyAlignment="1">
      <alignment horizontal="right" vertical="center"/>
    </xf>
    <xf numFmtId="0" fontId="23" fillId="0" borderId="0" xfId="1" applyFont="1" applyAlignment="1">
      <alignment horizontal="center" vertical="center"/>
    </xf>
    <xf numFmtId="0" fontId="25" fillId="5" borderId="4" xfId="1" applyFont="1" applyFill="1" applyBorder="1" applyAlignment="1">
      <alignment horizontal="left" vertical="center"/>
    </xf>
    <xf numFmtId="0" fontId="25" fillId="5" borderId="0" xfId="1" applyFont="1" applyFill="1" applyAlignment="1">
      <alignment horizontal="left" vertical="center"/>
    </xf>
    <xf numFmtId="0" fontId="25" fillId="5" borderId="5" xfId="1" applyFont="1" applyFill="1" applyBorder="1" applyAlignment="1">
      <alignment horizontal="left" vertical="center"/>
    </xf>
    <xf numFmtId="0" fontId="27" fillId="5" borderId="4" xfId="1" applyFont="1" applyFill="1" applyBorder="1" applyAlignment="1">
      <alignment horizontal="right" vertical="center"/>
    </xf>
    <xf numFmtId="0" fontId="27" fillId="5" borderId="0" xfId="1" applyFont="1" applyFill="1" applyAlignment="1">
      <alignment horizontal="right" vertical="center"/>
    </xf>
    <xf numFmtId="0" fontId="27" fillId="5" borderId="5" xfId="1" applyFont="1" applyFill="1" applyBorder="1" applyAlignment="1">
      <alignment horizontal="right" vertical="center"/>
    </xf>
    <xf numFmtId="0" fontId="25" fillId="5" borderId="0" xfId="1" applyFont="1" applyFill="1" applyAlignment="1">
      <alignment horizontal="center" vertical="center"/>
    </xf>
    <xf numFmtId="0" fontId="25" fillId="5" borderId="5" xfId="1" applyFont="1" applyFill="1" applyBorder="1" applyAlignment="1">
      <alignment horizontal="center" vertical="center"/>
    </xf>
    <xf numFmtId="0" fontId="25" fillId="2" borderId="17" xfId="1" applyFont="1" applyFill="1" applyBorder="1" applyAlignment="1">
      <alignment horizontal="center" vertical="center"/>
    </xf>
    <xf numFmtId="0" fontId="25" fillId="2" borderId="19" xfId="1" applyFont="1" applyFill="1" applyBorder="1" applyAlignment="1">
      <alignment horizontal="center" vertical="center"/>
    </xf>
    <xf numFmtId="0" fontId="25" fillId="9" borderId="22" xfId="1" applyFont="1" applyFill="1" applyBorder="1" applyAlignment="1">
      <alignment horizontal="left" vertical="center"/>
    </xf>
    <xf numFmtId="0" fontId="25" fillId="9" borderId="21" xfId="1" applyFont="1" applyFill="1" applyBorder="1" applyAlignment="1">
      <alignment horizontal="left" vertical="center"/>
    </xf>
    <xf numFmtId="0" fontId="25" fillId="9" borderId="23" xfId="1" applyFont="1" applyFill="1" applyBorder="1" applyAlignment="1">
      <alignment horizontal="left" vertical="center"/>
    </xf>
    <xf numFmtId="0" fontId="3" fillId="5" borderId="22" xfId="1" applyFill="1" applyBorder="1" applyAlignment="1">
      <alignment horizontal="center" vertical="center"/>
    </xf>
    <xf numFmtId="0" fontId="3" fillId="5" borderId="21" xfId="1" applyFill="1" applyBorder="1" applyAlignment="1">
      <alignment horizontal="center" vertical="center"/>
    </xf>
    <xf numFmtId="0" fontId="3" fillId="5" borderId="23" xfId="1" applyFill="1" applyBorder="1" applyAlignment="1">
      <alignment horizontal="center" vertical="center"/>
    </xf>
    <xf numFmtId="0" fontId="29" fillId="2" borderId="17" xfId="1" applyFont="1" applyFill="1" applyBorder="1" applyAlignment="1">
      <alignment horizontal="center" vertical="center"/>
    </xf>
    <xf numFmtId="0" fontId="29" fillId="2" borderId="19" xfId="1" applyFont="1" applyFill="1" applyBorder="1" applyAlignment="1">
      <alignment horizontal="center" vertical="center"/>
    </xf>
    <xf numFmtId="0" fontId="29" fillId="9" borderId="22" xfId="1" applyFont="1" applyFill="1" applyBorder="1" applyAlignment="1">
      <alignment horizontal="left" vertical="center"/>
    </xf>
    <xf numFmtId="0" fontId="29" fillId="9" borderId="21" xfId="1" applyFont="1" applyFill="1" applyBorder="1" applyAlignment="1">
      <alignment horizontal="left" vertical="center"/>
    </xf>
    <xf numFmtId="0" fontId="29" fillId="9" borderId="23" xfId="1" applyFont="1" applyFill="1" applyBorder="1" applyAlignment="1">
      <alignment horizontal="left" vertical="center"/>
    </xf>
    <xf numFmtId="0" fontId="32" fillId="5" borderId="22" xfId="1" applyFont="1" applyFill="1" applyBorder="1" applyAlignment="1">
      <alignment horizontal="center" vertical="center"/>
    </xf>
    <xf numFmtId="0" fontId="32" fillId="5" borderId="21" xfId="1" applyFont="1" applyFill="1" applyBorder="1" applyAlignment="1">
      <alignment horizontal="center" vertical="center"/>
    </xf>
    <xf numFmtId="0" fontId="32" fillId="5" borderId="23" xfId="1" applyFont="1" applyFill="1" applyBorder="1" applyAlignment="1">
      <alignment horizontal="center" vertical="center"/>
    </xf>
    <xf numFmtId="0" fontId="32" fillId="5" borderId="1" xfId="1" applyFont="1" applyFill="1" applyBorder="1" applyAlignment="1">
      <alignment horizontal="center" vertical="center"/>
    </xf>
    <xf numFmtId="0" fontId="32" fillId="5" borderId="3" xfId="1" applyFont="1" applyFill="1" applyBorder="1" applyAlignment="1">
      <alignment horizontal="center" vertical="center"/>
    </xf>
    <xf numFmtId="0" fontId="32" fillId="5" borderId="2" xfId="1" applyFont="1" applyFill="1" applyBorder="1" applyAlignment="1">
      <alignment horizontal="center" vertical="center"/>
    </xf>
    <xf numFmtId="0" fontId="32" fillId="5" borderId="6" xfId="1" applyFont="1" applyFill="1" applyBorder="1" applyAlignment="1">
      <alignment horizontal="center" vertical="center"/>
    </xf>
    <xf numFmtId="0" fontId="32" fillId="5" borderId="7" xfId="1" applyFont="1" applyFill="1" applyBorder="1" applyAlignment="1">
      <alignment horizontal="center" vertical="center"/>
    </xf>
    <xf numFmtId="0" fontId="32" fillId="5" borderId="8" xfId="1" applyFont="1" applyFill="1" applyBorder="1" applyAlignment="1">
      <alignment horizontal="center" vertical="center"/>
    </xf>
    <xf numFmtId="0" fontId="29" fillId="9" borderId="1" xfId="1" applyFont="1" applyFill="1" applyBorder="1" applyAlignment="1">
      <alignment horizontal="left" vertical="center"/>
    </xf>
    <xf numFmtId="0" fontId="29" fillId="9" borderId="3" xfId="1" applyFont="1" applyFill="1" applyBorder="1" applyAlignment="1">
      <alignment horizontal="left" vertical="center"/>
    </xf>
    <xf numFmtId="0" fontId="29" fillId="9" borderId="2" xfId="1" applyFont="1" applyFill="1" applyBorder="1" applyAlignment="1">
      <alignment horizontal="left" vertical="center"/>
    </xf>
    <xf numFmtId="0" fontId="29" fillId="9" borderId="6" xfId="1" applyFont="1" applyFill="1" applyBorder="1" applyAlignment="1">
      <alignment horizontal="left" vertical="center"/>
    </xf>
    <xf numFmtId="0" fontId="29" fillId="9" borderId="7" xfId="1" applyFont="1" applyFill="1" applyBorder="1" applyAlignment="1">
      <alignment horizontal="left" vertical="center"/>
    </xf>
    <xf numFmtId="0" fontId="29" fillId="9" borderId="8" xfId="1" applyFont="1" applyFill="1" applyBorder="1" applyAlignment="1">
      <alignment horizontal="left" vertical="center"/>
    </xf>
    <xf numFmtId="1" fontId="32" fillId="5" borderId="22" xfId="1" applyNumberFormat="1" applyFont="1" applyFill="1" applyBorder="1" applyAlignment="1">
      <alignment horizontal="center" vertical="center"/>
    </xf>
    <xf numFmtId="0" fontId="30" fillId="5" borderId="22" xfId="1" applyFont="1" applyFill="1" applyBorder="1" applyAlignment="1">
      <alignment horizontal="center" vertical="center"/>
    </xf>
    <xf numFmtId="0" fontId="30" fillId="5" borderId="21" xfId="1" applyFont="1" applyFill="1" applyBorder="1" applyAlignment="1">
      <alignment horizontal="center" vertical="center"/>
    </xf>
    <xf numFmtId="0" fontId="30" fillId="5" borderId="23" xfId="1" applyFont="1" applyFill="1" applyBorder="1" applyAlignment="1">
      <alignment horizontal="center" vertical="center"/>
    </xf>
    <xf numFmtId="0" fontId="25" fillId="9" borderId="1" xfId="1" applyFont="1" applyFill="1" applyBorder="1" applyAlignment="1">
      <alignment horizontal="left" vertical="center"/>
    </xf>
    <xf numFmtId="0" fontId="25" fillId="9" borderId="3" xfId="1" applyFont="1" applyFill="1" applyBorder="1" applyAlignment="1">
      <alignment horizontal="left" vertical="center"/>
    </xf>
    <xf numFmtId="0" fontId="25" fillId="9" borderId="2" xfId="1" applyFont="1" applyFill="1" applyBorder="1" applyAlignment="1">
      <alignment horizontal="left" vertical="center"/>
    </xf>
    <xf numFmtId="0" fontId="25" fillId="9" borderId="6" xfId="1" applyFont="1" applyFill="1" applyBorder="1" applyAlignment="1">
      <alignment horizontal="left" vertical="center"/>
    </xf>
    <xf numFmtId="0" fontId="25" fillId="9" borderId="7" xfId="1" applyFont="1" applyFill="1" applyBorder="1" applyAlignment="1">
      <alignment horizontal="left" vertical="center"/>
    </xf>
    <xf numFmtId="0" fontId="25" fillId="9" borderId="8" xfId="1" applyFont="1" applyFill="1" applyBorder="1" applyAlignment="1">
      <alignment horizontal="left" vertical="center"/>
    </xf>
    <xf numFmtId="1" fontId="3" fillId="5" borderId="22" xfId="1" applyNumberFormat="1" applyFill="1" applyBorder="1" applyAlignment="1">
      <alignment horizontal="center" vertical="center"/>
    </xf>
    <xf numFmtId="0" fontId="26" fillId="8" borderId="0" xfId="1" applyFont="1" applyFill="1" applyAlignment="1">
      <alignment horizontal="left" vertical="center"/>
    </xf>
    <xf numFmtId="0" fontId="2" fillId="8" borderId="0" xfId="0" applyFont="1" applyFill="1"/>
    <xf numFmtId="0" fontId="2" fillId="8" borderId="5" xfId="0" applyFont="1" applyFill="1" applyBorder="1"/>
    <xf numFmtId="0" fontId="30" fillId="5" borderId="1" xfId="1" applyFont="1" applyFill="1" applyBorder="1" applyAlignment="1">
      <alignment horizontal="center" vertical="center"/>
    </xf>
    <xf numFmtId="0" fontId="30" fillId="5" borderId="3" xfId="1" applyFont="1" applyFill="1" applyBorder="1" applyAlignment="1">
      <alignment horizontal="center" vertical="center"/>
    </xf>
    <xf numFmtId="0" fontId="30" fillId="5" borderId="2" xfId="1" applyFont="1" applyFill="1" applyBorder="1" applyAlignment="1">
      <alignment horizontal="center" vertical="center"/>
    </xf>
    <xf numFmtId="0" fontId="30" fillId="5" borderId="6" xfId="1" applyFont="1" applyFill="1" applyBorder="1" applyAlignment="1">
      <alignment horizontal="center" vertical="center"/>
    </xf>
    <xf numFmtId="0" fontId="30" fillId="5" borderId="7" xfId="1" applyFont="1" applyFill="1" applyBorder="1" applyAlignment="1">
      <alignment horizontal="center" vertical="center"/>
    </xf>
    <xf numFmtId="0" fontId="30" fillId="5" borderId="8" xfId="1" applyFont="1" applyFill="1" applyBorder="1" applyAlignment="1">
      <alignment horizontal="center" vertical="center"/>
    </xf>
    <xf numFmtId="0" fontId="3" fillId="5" borderId="1" xfId="1" applyFill="1" applyBorder="1" applyAlignment="1">
      <alignment horizontal="center" vertical="center"/>
    </xf>
    <xf numFmtId="0" fontId="3" fillId="5" borderId="3" xfId="1" applyFill="1" applyBorder="1" applyAlignment="1">
      <alignment horizontal="center" vertical="center"/>
    </xf>
    <xf numFmtId="0" fontId="3" fillId="5" borderId="2" xfId="1" applyFill="1" applyBorder="1" applyAlignment="1">
      <alignment horizontal="center" vertical="center"/>
    </xf>
    <xf numFmtId="0" fontId="3" fillId="5" borderId="4" xfId="1" applyFill="1" applyBorder="1" applyAlignment="1">
      <alignment horizontal="center" vertical="center"/>
    </xf>
    <xf numFmtId="0" fontId="3" fillId="5" borderId="0" xfId="1" applyFill="1" applyAlignment="1">
      <alignment horizontal="center" vertical="center"/>
    </xf>
    <xf numFmtId="0" fontId="3" fillId="5" borderId="5" xfId="1" applyFill="1" applyBorder="1" applyAlignment="1">
      <alignment horizontal="center" vertical="center"/>
    </xf>
    <xf numFmtId="0" fontId="3" fillId="5" borderId="6" xfId="1" applyFill="1" applyBorder="1" applyAlignment="1">
      <alignment horizontal="center" vertical="center"/>
    </xf>
    <xf numFmtId="0" fontId="3" fillId="5" borderId="7" xfId="1" applyFill="1" applyBorder="1" applyAlignment="1">
      <alignment horizontal="center" vertical="center"/>
    </xf>
    <xf numFmtId="0" fontId="3" fillId="5" borderId="8" xfId="1" applyFill="1" applyBorder="1" applyAlignment="1">
      <alignment horizontal="center" vertical="center"/>
    </xf>
    <xf numFmtId="0" fontId="9" fillId="8" borderId="0" xfId="1" applyFont="1" applyFill="1" applyAlignment="1">
      <alignment horizontal="left" vertical="center"/>
    </xf>
    <xf numFmtId="0" fontId="18" fillId="3" borderId="1" xfId="1" applyFont="1" applyFill="1" applyBorder="1" applyAlignment="1">
      <alignment horizontal="left" vertical="center"/>
    </xf>
    <xf numFmtId="0" fontId="18" fillId="3" borderId="2" xfId="1" applyFont="1" applyFill="1" applyBorder="1" applyAlignment="1">
      <alignment horizontal="left" vertical="center"/>
    </xf>
    <xf numFmtId="0" fontId="18" fillId="3" borderId="6" xfId="1" applyFont="1" applyFill="1" applyBorder="1" applyAlignment="1">
      <alignment horizontal="left" vertical="center"/>
    </xf>
    <xf numFmtId="0" fontId="18" fillId="3" borderId="8" xfId="1" applyFont="1" applyFill="1" applyBorder="1" applyAlignment="1">
      <alignment horizontal="left" vertical="center"/>
    </xf>
    <xf numFmtId="0" fontId="20" fillId="6" borderId="3" xfId="1" applyFont="1" applyFill="1" applyBorder="1" applyAlignment="1">
      <alignment horizontal="left" vertical="center"/>
    </xf>
    <xf numFmtId="0" fontId="20" fillId="6" borderId="7" xfId="1" applyFont="1" applyFill="1" applyBorder="1" applyAlignment="1">
      <alignment horizontal="left" vertical="center"/>
    </xf>
    <xf numFmtId="0" fontId="18" fillId="3" borderId="4" xfId="1" applyFont="1" applyFill="1" applyBorder="1" applyAlignment="1">
      <alignment horizontal="left" vertical="center"/>
    </xf>
    <xf numFmtId="0" fontId="18" fillId="3" borderId="5" xfId="1" applyFont="1" applyFill="1" applyBorder="1" applyAlignment="1">
      <alignment horizontal="left" vertical="center"/>
    </xf>
    <xf numFmtId="0" fontId="3" fillId="4" borderId="17" xfId="1" applyFill="1" applyBorder="1" applyAlignment="1">
      <alignment horizontal="center" vertical="center"/>
    </xf>
    <xf numFmtId="0" fontId="3" fillId="4" borderId="18" xfId="1" applyFill="1" applyBorder="1" applyAlignment="1">
      <alignment horizontal="center" vertical="center"/>
    </xf>
    <xf numFmtId="0" fontId="3" fillId="4" borderId="19" xfId="1" applyFill="1" applyBorder="1" applyAlignment="1">
      <alignment horizontal="center" vertical="center"/>
    </xf>
    <xf numFmtId="0" fontId="20" fillId="6" borderId="0" xfId="1" applyFont="1" applyFill="1" applyAlignment="1">
      <alignment horizontal="left" vertical="center"/>
    </xf>
    <xf numFmtId="0" fontId="3" fillId="7" borderId="22" xfId="1" applyFill="1" applyBorder="1" applyAlignment="1">
      <alignment horizontal="center"/>
    </xf>
    <xf numFmtId="0" fontId="3" fillId="7" borderId="21" xfId="1" applyFill="1" applyBorder="1" applyAlignment="1">
      <alignment horizontal="center"/>
    </xf>
    <xf numFmtId="0" fontId="3" fillId="7" borderId="23" xfId="1" applyFill="1" applyBorder="1" applyAlignment="1">
      <alignment horizontal="center"/>
    </xf>
    <xf numFmtId="0" fontId="22" fillId="7" borderId="22" xfId="1" applyFont="1" applyFill="1" applyBorder="1" applyAlignment="1">
      <alignment horizontal="center" vertical="center" wrapText="1"/>
    </xf>
    <xf numFmtId="0" fontId="22" fillId="7" borderId="21" xfId="1" applyFont="1" applyFill="1" applyBorder="1" applyAlignment="1">
      <alignment horizontal="center" vertical="center" wrapText="1"/>
    </xf>
    <xf numFmtId="0" fontId="22" fillId="7" borderId="23" xfId="1" applyFont="1" applyFill="1" applyBorder="1" applyAlignment="1">
      <alignment horizontal="center" vertical="center" wrapText="1"/>
    </xf>
    <xf numFmtId="0" fontId="3" fillId="6" borderId="12" xfId="1" applyFill="1" applyBorder="1" applyAlignment="1">
      <alignment horizontal="center"/>
    </xf>
    <xf numFmtId="0" fontId="3" fillId="6" borderId="14" xfId="1" applyFill="1" applyBorder="1" applyAlignment="1">
      <alignment horizontal="center"/>
    </xf>
    <xf numFmtId="0" fontId="21" fillId="3" borderId="1" xfId="1" applyFont="1" applyFill="1" applyBorder="1" applyAlignment="1">
      <alignment horizontal="left" vertical="center"/>
    </xf>
    <xf numFmtId="0" fontId="21" fillId="3" borderId="2" xfId="1" applyFont="1" applyFill="1" applyBorder="1" applyAlignment="1">
      <alignment horizontal="left" vertical="center"/>
    </xf>
    <xf numFmtId="0" fontId="21" fillId="3" borderId="6" xfId="1" applyFont="1" applyFill="1" applyBorder="1" applyAlignment="1">
      <alignment horizontal="left" vertical="center"/>
    </xf>
    <xf numFmtId="0" fontId="21" fillId="3" borderId="8" xfId="1" applyFont="1" applyFill="1" applyBorder="1" applyAlignment="1">
      <alignment horizontal="left" vertical="center"/>
    </xf>
    <xf numFmtId="164" fontId="20" fillId="6" borderId="21" xfId="1" applyNumberFormat="1" applyFont="1" applyFill="1" applyBorder="1" applyAlignment="1">
      <alignment horizontal="left" vertical="center"/>
    </xf>
    <xf numFmtId="0" fontId="15" fillId="2" borderId="9" xfId="1" applyFont="1" applyFill="1" applyBorder="1" applyAlignment="1">
      <alignment horizontal="center" vertical="center"/>
    </xf>
    <xf numFmtId="0" fontId="15" fillId="2" borderId="0" xfId="1" applyFont="1" applyFill="1" applyAlignment="1">
      <alignment horizontal="center" vertical="center"/>
    </xf>
    <xf numFmtId="0" fontId="15" fillId="2" borderId="10" xfId="1" applyFont="1" applyFill="1" applyBorder="1" applyAlignment="1">
      <alignment horizontal="center" vertical="center"/>
    </xf>
    <xf numFmtId="0" fontId="15" fillId="2" borderId="12" xfId="1" applyFont="1" applyFill="1" applyBorder="1" applyAlignment="1">
      <alignment horizontal="center" vertical="center"/>
    </xf>
    <xf numFmtId="0" fontId="15" fillId="2" borderId="13" xfId="1" applyFont="1" applyFill="1" applyBorder="1" applyAlignment="1">
      <alignment horizontal="center" vertical="center"/>
    </xf>
    <xf numFmtId="0" fontId="15" fillId="2" borderId="14" xfId="1" applyFont="1" applyFill="1" applyBorder="1" applyAlignment="1">
      <alignment horizontal="center" vertical="center"/>
    </xf>
    <xf numFmtId="0" fontId="16" fillId="2" borderId="0" xfId="1" applyFont="1" applyFill="1" applyAlignment="1">
      <alignment horizontal="center" vertical="center"/>
    </xf>
    <xf numFmtId="0" fontId="16" fillId="2" borderId="15" xfId="1" applyFont="1" applyFill="1" applyBorder="1" applyAlignment="1">
      <alignment horizontal="center" vertical="center"/>
    </xf>
    <xf numFmtId="0" fontId="17" fillId="2" borderId="9" xfId="1" applyFont="1" applyFill="1" applyBorder="1" applyAlignment="1">
      <alignment horizontal="center" vertical="center"/>
    </xf>
    <xf numFmtId="0" fontId="17" fillId="2" borderId="10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/>
    </xf>
    <xf numFmtId="0" fontId="4" fillId="2" borderId="2" xfId="1" applyFont="1" applyFill="1" applyBorder="1" applyAlignment="1">
      <alignment horizontal="center"/>
    </xf>
    <xf numFmtId="0" fontId="4" fillId="2" borderId="4" xfId="1" applyFont="1" applyFill="1" applyBorder="1" applyAlignment="1">
      <alignment horizontal="center"/>
    </xf>
    <xf numFmtId="0" fontId="4" fillId="2" borderId="5" xfId="1" applyFont="1" applyFill="1" applyBorder="1" applyAlignment="1">
      <alignment horizontal="center"/>
    </xf>
    <xf numFmtId="0" fontId="4" fillId="2" borderId="6" xfId="1" applyFont="1" applyFill="1" applyBorder="1" applyAlignment="1">
      <alignment horizontal="center"/>
    </xf>
    <xf numFmtId="0" fontId="4" fillId="2" borderId="8" xfId="1" applyFont="1" applyFill="1" applyBorder="1" applyAlignment="1">
      <alignment horizontal="center"/>
    </xf>
    <xf numFmtId="0" fontId="5" fillId="2" borderId="4" xfId="1" applyFont="1" applyFill="1" applyBorder="1" applyAlignment="1">
      <alignment horizontal="center" vertical="center"/>
    </xf>
    <xf numFmtId="0" fontId="5" fillId="2" borderId="0" xfId="1" applyFont="1" applyFill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6" fillId="2" borderId="4" xfId="1" applyFont="1" applyFill="1" applyBorder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/>
    </xf>
    <xf numFmtId="0" fontId="8" fillId="2" borderId="7" xfId="1" applyFont="1" applyFill="1" applyBorder="1" applyAlignment="1">
      <alignment horizontal="center"/>
    </xf>
    <xf numFmtId="0" fontId="8" fillId="2" borderId="8" xfId="1" applyFont="1" applyFill="1" applyBorder="1" applyAlignment="1">
      <alignment horizont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horizontal="center" vertical="center"/>
    </xf>
    <xf numFmtId="0" fontId="5" fillId="2" borderId="8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6" fillId="2" borderId="10" xfId="1" applyFont="1" applyFill="1" applyBorder="1" applyAlignment="1">
      <alignment horizontal="center" vertical="center"/>
    </xf>
    <xf numFmtId="0" fontId="6" fillId="2" borderId="12" xfId="1" applyFont="1" applyFill="1" applyBorder="1" applyAlignment="1">
      <alignment horizontal="center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14" xfId="1" applyFont="1" applyFill="1" applyBorder="1" applyAlignment="1">
      <alignment horizontal="center" vertical="center"/>
    </xf>
  </cellXfs>
  <cellStyles count="2">
    <cellStyle name="Normal" xfId="0" builtinId="0"/>
    <cellStyle name="Normal 3" xfId="1" xr:uid="{F1BE74DF-3FD0-45C2-8D00-75DB84D295D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E0D2F774-6F54-41BC-B652-17C5CCF463A8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ED83572D-BEAC-47FB-93B2-AF2543D6654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4E4626DE-28E2-43E2-9D2B-8337283F74C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DFA1B61-81B6-48DA-8ECF-93351A14EF50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BD8C1BDD-E799-42A6-B0BE-A6A9F5AF96F0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0E2E6ACE-B7E0-497A-A16B-5E070B5DD340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95250</xdr:colOff>
      <xdr:row>89</xdr:row>
      <xdr:rowOff>31750</xdr:rowOff>
    </xdr:from>
    <xdr:to>
      <xdr:col>19</xdr:col>
      <xdr:colOff>95250</xdr:colOff>
      <xdr:row>91</xdr:row>
      <xdr:rowOff>177800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C067C075-90B2-4BCC-B4B8-0D6683FC4A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0" y="142176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79E5CA80-2F19-4AB1-ADF3-ACD34EB29168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D6080A02-F14C-4FFD-860A-92351F153926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62CF3CDD-6F13-4376-8B3B-0AED4F300365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0DBB33E5-B90A-482D-B8A0-3A2AD9A1CE8B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886049A4-6B75-4436-AB41-FCEF4BD3EA4F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BB2D3AFA-C030-411C-BC3B-AFD2ABF61E99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95250</xdr:colOff>
      <xdr:row>89</xdr:row>
      <xdr:rowOff>31750</xdr:rowOff>
    </xdr:from>
    <xdr:to>
      <xdr:col>19</xdr:col>
      <xdr:colOff>95250</xdr:colOff>
      <xdr:row>91</xdr:row>
      <xdr:rowOff>177800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77CB1D6A-7DB4-41FC-BA68-5EC75DFC34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0" y="142176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A9DBB2EA-CC5A-4A8A-9F71-13B0835564B2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5A8A148E-91AC-4B04-8ED4-EF2FAD9CCFCD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A0F7A907-F40D-450C-AEAC-9FC4D563AEC6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8380F7E6-EF8F-4751-BBBA-B806C40F745B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9B90214D-A4C1-47D6-A436-E2DB9F6EAFD7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32268C58-0123-48DA-AC96-AFB6512C5C85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95250</xdr:colOff>
      <xdr:row>89</xdr:row>
      <xdr:rowOff>31750</xdr:rowOff>
    </xdr:from>
    <xdr:to>
      <xdr:col>19</xdr:col>
      <xdr:colOff>95250</xdr:colOff>
      <xdr:row>91</xdr:row>
      <xdr:rowOff>177800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AE1B96D2-9097-4AED-90B1-F0FCB49E6F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0" y="142176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D21CB4DF-E0EE-4637-BE8B-C8DC62BC93C1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48FD307D-8A20-4BF3-A4C1-88A89C19A772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7C88B7BC-C8CF-4802-8564-2581C71EF7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5A8D04FF-E66E-4143-9AF7-C0824D2F67B6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CDDFA30F-0BB2-4BB7-9B0A-2415008FAE3F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521A3048-A441-46A8-935C-98AF69B59D8B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95250</xdr:colOff>
      <xdr:row>89</xdr:row>
      <xdr:rowOff>31750</xdr:rowOff>
    </xdr:from>
    <xdr:to>
      <xdr:col>19</xdr:col>
      <xdr:colOff>95250</xdr:colOff>
      <xdr:row>91</xdr:row>
      <xdr:rowOff>177800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39301C6D-5185-4B7C-B4A6-4253BF6FDF0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0" y="142176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107950</xdr:colOff>
      <xdr:row>2</xdr:row>
      <xdr:rowOff>114300</xdr:rowOff>
    </xdr:from>
    <xdr:to>
      <xdr:col>2</xdr:col>
      <xdr:colOff>889000</xdr:colOff>
      <xdr:row>9</xdr:row>
      <xdr:rowOff>88900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558F8D9B-6537-438C-B8B6-957EDAA6C8F8}"/>
            </a:ext>
          </a:extLst>
        </xdr:cNvPr>
        <xdr:cNvGrpSpPr>
          <a:grpSpLocks/>
        </xdr:cNvGrpSpPr>
      </xdr:nvGrpSpPr>
      <xdr:grpSpPr bwMode="auto">
        <a:xfrm>
          <a:off x="158750" y="385233"/>
          <a:ext cx="1009650" cy="1176867"/>
          <a:chOff x="6270" y="1260"/>
          <a:chExt cx="940" cy="1250"/>
        </a:xfrm>
      </xdr:grpSpPr>
      <xdr:sp macro="" textlink="">
        <xdr:nvSpPr>
          <xdr:cNvPr id="3" name="WordArt 2">
            <a:extLst>
              <a:ext uri="{FF2B5EF4-FFF2-40B4-BE49-F238E27FC236}">
                <a16:creationId xmlns:a16="http://schemas.microsoft.com/office/drawing/2014/main" id="{46B80869-BEC2-48E0-8587-246C3EE7295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6270" y="2194"/>
            <a:ext cx="940" cy="316"/>
          </a:xfrm>
          <a:prstGeom prst="rect">
            <a:avLst/>
          </a:prstGeom>
        </xdr:spPr>
        <xdr:txBody>
          <a:bodyPr wrap="none" fromWordArt="1" anchor="ctr">
            <a:prstTxWarp prst="textPlain">
              <a:avLst>
                <a:gd name="adj" fmla="val 50000"/>
              </a:avLst>
            </a:prstTxWarp>
          </a:bodyPr>
          <a:lstStyle/>
          <a:p>
            <a:pPr algn="ctr" rtl="0"/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KOLEGIUM</a:t>
            </a:r>
          </a:p>
          <a:p>
            <a:pPr algn="ctr" rtl="0">
              <a:lnSpc>
                <a:spcPts val="900"/>
              </a:lnSpc>
            </a:pPr>
            <a:r>
              <a:rPr lang="id-ID" sz="900" kern="10" spc="0">
                <a:ln w="9525">
                  <a:solidFill>
                    <a:srgbClr val="000000"/>
                  </a:solidFill>
                  <a:round/>
                  <a:headEnd/>
                  <a:tailEnd/>
                </a:ln>
                <a:solidFill>
                  <a:srgbClr val="000000"/>
                </a:solidFill>
                <a:effectLst/>
                <a:latin typeface="Times New Roman"/>
                <a:cs typeface="Times New Roman"/>
              </a:rPr>
              <a:t>ILMU PENYAKIT DALAM</a:t>
            </a:r>
          </a:p>
        </xdr:txBody>
      </xdr:sp>
      <xdr:pic>
        <xdr:nvPicPr>
          <xdr:cNvPr id="4" name="Picture 3" descr="logo PAPDI">
            <a:extLst>
              <a:ext uri="{FF2B5EF4-FFF2-40B4-BE49-F238E27FC236}">
                <a16:creationId xmlns:a16="http://schemas.microsoft.com/office/drawing/2014/main" id="{E7FF1C66-E3A7-4DE8-A459-EAB21AF5E45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6286" y="1260"/>
            <a:ext cx="884" cy="90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  <xdr:twoCellAnchor>
    <xdr:from>
      <xdr:col>34</xdr:col>
      <xdr:colOff>273558</xdr:colOff>
      <xdr:row>45</xdr:row>
      <xdr:rowOff>126492</xdr:rowOff>
    </xdr:from>
    <xdr:to>
      <xdr:col>35</xdr:col>
      <xdr:colOff>387310</xdr:colOff>
      <xdr:row>49</xdr:row>
      <xdr:rowOff>89448</xdr:rowOff>
    </xdr:to>
    <xdr:sp macro="" textlink="">
      <xdr:nvSpPr>
        <xdr:cNvPr id="5" name="Chevron 4">
          <a:extLst>
            <a:ext uri="{FF2B5EF4-FFF2-40B4-BE49-F238E27FC236}">
              <a16:creationId xmlns:a16="http://schemas.microsoft.com/office/drawing/2014/main" id="{16AC35D9-0910-4837-BB6B-62931176A27E}"/>
            </a:ext>
          </a:extLst>
        </xdr:cNvPr>
        <xdr:cNvSpPr/>
      </xdr:nvSpPr>
      <xdr:spPr>
        <a:xfrm rot="10800000">
          <a:off x="8293608" y="6108192"/>
          <a:ext cx="755102" cy="839256"/>
        </a:xfrm>
        <a:prstGeom prst="chevron">
          <a:avLst/>
        </a:prstGeom>
        <a:solidFill>
          <a:srgbClr val="FF000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101600</xdr:colOff>
      <xdr:row>21</xdr:row>
      <xdr:rowOff>158750</xdr:rowOff>
    </xdr:from>
    <xdr:to>
      <xdr:col>35</xdr:col>
      <xdr:colOff>463591</xdr:colOff>
      <xdr:row>31</xdr:row>
      <xdr:rowOff>140716</xdr:rowOff>
    </xdr:to>
    <xdr:sp macro="" textlink="">
      <xdr:nvSpPr>
        <xdr:cNvPr id="6" name="Chevron 5">
          <a:extLst>
            <a:ext uri="{FF2B5EF4-FFF2-40B4-BE49-F238E27FC236}">
              <a16:creationId xmlns:a16="http://schemas.microsoft.com/office/drawing/2014/main" id="{AD575957-09C0-463F-82E4-6948C3304612}"/>
            </a:ext>
          </a:extLst>
        </xdr:cNvPr>
        <xdr:cNvSpPr/>
      </xdr:nvSpPr>
      <xdr:spPr>
        <a:xfrm rot="10800000">
          <a:off x="8121650" y="3041650"/>
          <a:ext cx="1003341" cy="12900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>
    <xdr:from>
      <xdr:col>34</xdr:col>
      <xdr:colOff>247650</xdr:colOff>
      <xdr:row>2</xdr:row>
      <xdr:rowOff>76200</xdr:rowOff>
    </xdr:from>
    <xdr:to>
      <xdr:col>35</xdr:col>
      <xdr:colOff>450882</xdr:colOff>
      <xdr:row>9</xdr:row>
      <xdr:rowOff>58166</xdr:rowOff>
    </xdr:to>
    <xdr:sp macro="" textlink="">
      <xdr:nvSpPr>
        <xdr:cNvPr id="7" name="Chevron 6">
          <a:extLst>
            <a:ext uri="{FF2B5EF4-FFF2-40B4-BE49-F238E27FC236}">
              <a16:creationId xmlns:a16="http://schemas.microsoft.com/office/drawing/2014/main" id="{578458CA-82E4-414F-8DF6-992D5983C63A}"/>
            </a:ext>
          </a:extLst>
        </xdr:cNvPr>
        <xdr:cNvSpPr/>
      </xdr:nvSpPr>
      <xdr:spPr>
        <a:xfrm rot="10800000">
          <a:off x="8267700" y="342900"/>
          <a:ext cx="844582" cy="1188466"/>
        </a:xfrm>
        <a:prstGeom prst="chevron">
          <a:avLst/>
        </a:prstGeom>
        <a:solidFill>
          <a:srgbClr val="00B050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endParaRPr lang="en-US"/>
        </a:p>
      </xdr:txBody>
    </xdr:sp>
    <xdr:clientData/>
  </xdr:twoCellAnchor>
  <xdr:twoCellAnchor editAs="oneCell">
    <xdr:from>
      <xdr:col>13</xdr:col>
      <xdr:colOff>95250</xdr:colOff>
      <xdr:row>89</xdr:row>
      <xdr:rowOff>31750</xdr:rowOff>
    </xdr:from>
    <xdr:to>
      <xdr:col>19</xdr:col>
      <xdr:colOff>95250</xdr:colOff>
      <xdr:row>91</xdr:row>
      <xdr:rowOff>177800</xdr:rowOff>
    </xdr:to>
    <xdr:pic>
      <xdr:nvPicPr>
        <xdr:cNvPr id="8" name="Picture 8" descr="F:\papdi depok\my Document\PAPDI\Dr Devy.bmp">
          <a:extLst>
            <a:ext uri="{FF2B5EF4-FFF2-40B4-BE49-F238E27FC236}">
              <a16:creationId xmlns:a16="http://schemas.microsoft.com/office/drawing/2014/main" id="{C4D23C73-90C6-4424-BD94-88F79662C6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17950" y="14217650"/>
          <a:ext cx="1447800" cy="565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1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1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2017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201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2</v>
          </cell>
          <cell r="AE7">
            <v>0</v>
          </cell>
        </row>
        <row r="10">
          <cell r="V10">
            <v>0</v>
          </cell>
          <cell r="W10">
            <v>1</v>
          </cell>
          <cell r="Y10">
            <v>2</v>
          </cell>
          <cell r="Z10">
            <v>0</v>
          </cell>
          <cell r="AC10">
            <v>1</v>
          </cell>
          <cell r="AD10">
            <v>2</v>
          </cell>
          <cell r="AF10">
            <v>2</v>
          </cell>
          <cell r="AG10">
            <v>0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3</v>
          </cell>
          <cell r="R16">
            <v>2</v>
          </cell>
          <cell r="T16">
            <v>0</v>
          </cell>
          <cell r="U16">
            <v>3</v>
          </cell>
          <cell r="W16">
            <v>9</v>
          </cell>
          <cell r="Y16">
            <v>1</v>
          </cell>
          <cell r="AA16">
            <v>8</v>
          </cell>
        </row>
        <row r="18">
          <cell r="F18" t="str">
            <v>Andry Surandy</v>
          </cell>
        </row>
        <row r="20">
          <cell r="F20" t="str">
            <v>Surabaya</v>
          </cell>
        </row>
        <row r="22">
          <cell r="F22">
            <v>27325</v>
          </cell>
        </row>
        <row r="23">
          <cell r="F23" t="str">
            <v>Spesialis Penyakit Dalam</v>
          </cell>
        </row>
        <row r="25">
          <cell r="F25">
            <v>44242</v>
          </cell>
        </row>
        <row r="27">
          <cell r="F27" t="str">
            <v>Grand Matoa No. CC 9</v>
          </cell>
        </row>
        <row r="30">
          <cell r="F30" t="str">
            <v>Ciganjur</v>
          </cell>
        </row>
        <row r="31">
          <cell r="F31" t="str">
            <v>Cipedak</v>
          </cell>
        </row>
        <row r="33">
          <cell r="F33" t="str">
            <v>Jakarta Selatan</v>
          </cell>
        </row>
        <row r="35">
          <cell r="F35" t="str">
            <v>DKI Jakarta</v>
          </cell>
        </row>
        <row r="37">
          <cell r="F37">
            <v>12560</v>
          </cell>
        </row>
        <row r="39">
          <cell r="F39" t="str">
            <v>021 - 70624099</v>
          </cell>
        </row>
        <row r="43">
          <cell r="F43" t="str">
            <v>08118431113</v>
          </cell>
        </row>
        <row r="45">
          <cell r="F45" t="str">
            <v>arandrysppd74@gmail.com</v>
          </cell>
        </row>
      </sheetData>
      <sheetData sheetId="2">
        <row r="20">
          <cell r="I20">
            <v>0</v>
          </cell>
        </row>
        <row r="48">
          <cell r="H48">
            <v>0</v>
          </cell>
        </row>
        <row r="77">
          <cell r="H77">
            <v>0</v>
          </cell>
        </row>
        <row r="117">
          <cell r="I117">
            <v>0</v>
          </cell>
        </row>
        <row r="134">
          <cell r="G134">
            <v>15</v>
          </cell>
        </row>
        <row r="164">
          <cell r="G164">
            <v>5</v>
          </cell>
        </row>
        <row r="180">
          <cell r="G180">
            <v>15</v>
          </cell>
        </row>
        <row r="197">
          <cell r="H197">
            <v>5</v>
          </cell>
        </row>
      </sheetData>
      <sheetData sheetId="3">
        <row r="22">
          <cell r="H22">
            <v>0</v>
          </cell>
        </row>
        <row r="72">
          <cell r="G72">
            <v>0</v>
          </cell>
        </row>
        <row r="94">
          <cell r="G94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30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9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9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3</v>
          </cell>
          <cell r="R16">
            <v>2</v>
          </cell>
          <cell r="T16">
            <v>0</v>
          </cell>
          <cell r="U16">
            <v>3</v>
          </cell>
          <cell r="W16">
            <v>9</v>
          </cell>
          <cell r="Y16">
            <v>1</v>
          </cell>
          <cell r="AA16">
            <v>8</v>
          </cell>
        </row>
        <row r="18">
          <cell r="F18" t="str">
            <v>Andry Surandy</v>
          </cell>
        </row>
        <row r="20">
          <cell r="F20" t="str">
            <v>Surabaya</v>
          </cell>
        </row>
        <row r="22">
          <cell r="F22">
            <v>27325</v>
          </cell>
        </row>
        <row r="23">
          <cell r="F23" t="str">
            <v>Spesialis Penyakit Dalam</v>
          </cell>
        </row>
        <row r="25">
          <cell r="F25">
            <v>44242</v>
          </cell>
        </row>
        <row r="27">
          <cell r="F27" t="str">
            <v>Grand Matoa No. CC 9</v>
          </cell>
        </row>
        <row r="30">
          <cell r="F30" t="str">
            <v>Ciganjur</v>
          </cell>
        </row>
        <row r="31">
          <cell r="F31" t="str">
            <v>Cipedak</v>
          </cell>
        </row>
        <row r="33">
          <cell r="F33" t="str">
            <v>Jakarta Selatan</v>
          </cell>
        </row>
        <row r="35">
          <cell r="F35" t="str">
            <v>DKI Jakarta</v>
          </cell>
        </row>
        <row r="37">
          <cell r="F37">
            <v>12560</v>
          </cell>
        </row>
        <row r="39">
          <cell r="F39" t="str">
            <v>021 - 70624099</v>
          </cell>
        </row>
        <row r="43">
          <cell r="F43" t="str">
            <v>08118431113</v>
          </cell>
        </row>
        <row r="45">
          <cell r="F45" t="str">
            <v>arandrysppd74@gmail.com</v>
          </cell>
        </row>
      </sheetData>
      <sheetData sheetId="2">
        <row r="20">
          <cell r="I20">
            <v>0</v>
          </cell>
        </row>
        <row r="48">
          <cell r="H48">
            <v>0</v>
          </cell>
        </row>
        <row r="77">
          <cell r="H77">
            <v>2</v>
          </cell>
        </row>
        <row r="117">
          <cell r="I117">
            <v>0</v>
          </cell>
        </row>
        <row r="134">
          <cell r="G134">
            <v>15</v>
          </cell>
        </row>
        <row r="164">
          <cell r="G164">
            <v>15</v>
          </cell>
        </row>
        <row r="180">
          <cell r="G180">
            <v>15</v>
          </cell>
        </row>
        <row r="197">
          <cell r="H197">
            <v>5</v>
          </cell>
        </row>
      </sheetData>
      <sheetData sheetId="3">
        <row r="22">
          <cell r="H22">
            <v>24</v>
          </cell>
        </row>
        <row r="72">
          <cell r="G72">
            <v>0</v>
          </cell>
        </row>
        <row r="94">
          <cell r="G94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8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8</v>
          </cell>
          <cell r="AC10">
            <v>1</v>
          </cell>
          <cell r="AD10">
            <v>2</v>
          </cell>
          <cell r="AF10">
            <v>1</v>
          </cell>
          <cell r="AG10">
            <v>8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3</v>
          </cell>
          <cell r="R16">
            <v>2</v>
          </cell>
          <cell r="T16">
            <v>0</v>
          </cell>
          <cell r="U16">
            <v>3</v>
          </cell>
          <cell r="W16">
            <v>9</v>
          </cell>
          <cell r="Y16">
            <v>1</v>
          </cell>
          <cell r="AA16">
            <v>8</v>
          </cell>
        </row>
        <row r="18">
          <cell r="F18" t="str">
            <v>Andry Surandy</v>
          </cell>
        </row>
        <row r="20">
          <cell r="F20" t="str">
            <v>Surabaya</v>
          </cell>
        </row>
        <row r="22">
          <cell r="F22">
            <v>27325</v>
          </cell>
        </row>
        <row r="23">
          <cell r="F23" t="str">
            <v>Spesialis Penyakit Dalam</v>
          </cell>
        </row>
        <row r="25">
          <cell r="F25">
            <v>44242</v>
          </cell>
        </row>
        <row r="27">
          <cell r="F27" t="str">
            <v>Grand Matoa No. CC 9</v>
          </cell>
        </row>
        <row r="30">
          <cell r="F30" t="str">
            <v>Ciganjur</v>
          </cell>
        </row>
        <row r="31">
          <cell r="F31" t="str">
            <v>Cipedak</v>
          </cell>
        </row>
        <row r="33">
          <cell r="F33" t="str">
            <v>Jakarta Selatan</v>
          </cell>
        </row>
        <row r="35">
          <cell r="F35" t="str">
            <v>DKI Jakarta</v>
          </cell>
        </row>
        <row r="37">
          <cell r="F37">
            <v>12560</v>
          </cell>
        </row>
        <row r="39">
          <cell r="F39" t="str">
            <v>021 - 70624099</v>
          </cell>
        </row>
        <row r="43">
          <cell r="F43" t="str">
            <v>08118431113</v>
          </cell>
        </row>
        <row r="45">
          <cell r="F45" t="str">
            <v>arandrysppd74@gmail.com</v>
          </cell>
        </row>
      </sheetData>
      <sheetData sheetId="2">
        <row r="20">
          <cell r="I20">
            <v>0</v>
          </cell>
        </row>
        <row r="48">
          <cell r="H48">
            <v>0</v>
          </cell>
        </row>
        <row r="77">
          <cell r="H77">
            <v>2</v>
          </cell>
        </row>
        <row r="117">
          <cell r="I117">
            <v>0</v>
          </cell>
        </row>
        <row r="134">
          <cell r="G134">
            <v>15</v>
          </cell>
        </row>
        <row r="164">
          <cell r="G164">
            <v>15</v>
          </cell>
        </row>
        <row r="180">
          <cell r="G180">
            <v>15</v>
          </cell>
        </row>
        <row r="197">
          <cell r="H197">
            <v>5</v>
          </cell>
        </row>
      </sheetData>
      <sheetData sheetId="3">
        <row r="26">
          <cell r="H26">
            <v>66</v>
          </cell>
        </row>
        <row r="76">
          <cell r="G76">
            <v>0</v>
          </cell>
        </row>
        <row r="98">
          <cell r="G9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 refreshError="1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7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7</v>
          </cell>
          <cell r="AC10">
            <v>1</v>
          </cell>
          <cell r="AD10">
            <v>2</v>
          </cell>
          <cell r="AF10">
            <v>1</v>
          </cell>
          <cell r="AG10">
            <v>7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3</v>
          </cell>
          <cell r="R16">
            <v>2</v>
          </cell>
          <cell r="T16">
            <v>0</v>
          </cell>
          <cell r="U16">
            <v>3</v>
          </cell>
          <cell r="W16">
            <v>9</v>
          </cell>
          <cell r="Y16">
            <v>1</v>
          </cell>
          <cell r="AA16">
            <v>8</v>
          </cell>
        </row>
        <row r="18">
          <cell r="F18" t="str">
            <v>Andry Surandy</v>
          </cell>
        </row>
        <row r="20">
          <cell r="F20" t="str">
            <v>Surabaya</v>
          </cell>
        </row>
        <row r="22">
          <cell r="F22">
            <v>27325</v>
          </cell>
        </row>
        <row r="23">
          <cell r="F23" t="str">
            <v>Spesialis Penyakit Dalam</v>
          </cell>
        </row>
        <row r="25">
          <cell r="F25">
            <v>44242</v>
          </cell>
        </row>
        <row r="27">
          <cell r="F27" t="str">
            <v>Grand Matoa No. CC 9</v>
          </cell>
        </row>
        <row r="30">
          <cell r="F30" t="str">
            <v>Ciganjur</v>
          </cell>
        </row>
        <row r="31">
          <cell r="F31" t="str">
            <v>Cipedak</v>
          </cell>
        </row>
        <row r="33">
          <cell r="F33" t="str">
            <v>Jakarta Selatan</v>
          </cell>
        </row>
        <row r="35">
          <cell r="F35" t="str">
            <v>DKI Jakarta</v>
          </cell>
        </row>
        <row r="37">
          <cell r="F37">
            <v>12560</v>
          </cell>
        </row>
        <row r="39">
          <cell r="F39" t="str">
            <v>021 - 70624099</v>
          </cell>
        </row>
        <row r="43">
          <cell r="F43" t="str">
            <v>08118431113</v>
          </cell>
        </row>
        <row r="45">
          <cell r="F45" t="str">
            <v>arandrysppd74@gmail.com</v>
          </cell>
        </row>
      </sheetData>
      <sheetData sheetId="2">
        <row r="20">
          <cell r="I20">
            <v>0</v>
          </cell>
        </row>
        <row r="48">
          <cell r="H48">
            <v>0</v>
          </cell>
        </row>
        <row r="77">
          <cell r="H77">
            <v>2</v>
          </cell>
        </row>
        <row r="117">
          <cell r="I117">
            <v>0</v>
          </cell>
        </row>
        <row r="134">
          <cell r="G134">
            <v>15</v>
          </cell>
        </row>
        <row r="164">
          <cell r="G164">
            <v>15</v>
          </cell>
        </row>
        <row r="180">
          <cell r="G180">
            <v>15</v>
          </cell>
        </row>
        <row r="197">
          <cell r="H197">
            <v>5</v>
          </cell>
        </row>
      </sheetData>
      <sheetData sheetId="3">
        <row r="26">
          <cell r="H26">
            <v>70</v>
          </cell>
        </row>
        <row r="76">
          <cell r="G76">
            <v>0</v>
          </cell>
        </row>
        <row r="98">
          <cell r="G9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eterangan"/>
      <sheetName val="Form P2KB 01"/>
      <sheetName val="Profesional"/>
      <sheetName val="Pembelajaran"/>
      <sheetName val="Pengabdian Masy-Profesi"/>
      <sheetName val="Publikasi "/>
      <sheetName val="Pengembangan Ilmu"/>
      <sheetName val="Form P2KB 03"/>
    </sheetNames>
    <sheetDataSet>
      <sheetData sheetId="0"/>
      <sheetData sheetId="1">
        <row r="7">
          <cell r="V7">
            <v>2</v>
          </cell>
          <cell r="Y7">
            <v>0</v>
          </cell>
          <cell r="AB7">
            <v>1</v>
          </cell>
          <cell r="AE7">
            <v>6</v>
          </cell>
        </row>
        <row r="10">
          <cell r="V10">
            <v>0</v>
          </cell>
          <cell r="W10">
            <v>1</v>
          </cell>
          <cell r="Y10">
            <v>1</v>
          </cell>
          <cell r="Z10">
            <v>6</v>
          </cell>
          <cell r="AC10">
            <v>1</v>
          </cell>
          <cell r="AD10">
            <v>2</v>
          </cell>
          <cell r="AF10">
            <v>1</v>
          </cell>
          <cell r="AG10">
            <v>6</v>
          </cell>
        </row>
        <row r="16">
          <cell r="F16">
            <v>1</v>
          </cell>
          <cell r="G16">
            <v>3</v>
          </cell>
          <cell r="H16">
            <v>4</v>
          </cell>
          <cell r="J16">
            <v>2</v>
          </cell>
          <cell r="K16">
            <v>0</v>
          </cell>
          <cell r="L16">
            <v>0</v>
          </cell>
          <cell r="M16">
            <v>5</v>
          </cell>
          <cell r="O16">
            <v>0</v>
          </cell>
          <cell r="P16">
            <v>0</v>
          </cell>
          <cell r="Q16">
            <v>3</v>
          </cell>
          <cell r="R16">
            <v>2</v>
          </cell>
          <cell r="T16">
            <v>0</v>
          </cell>
          <cell r="U16">
            <v>3</v>
          </cell>
          <cell r="W16">
            <v>9</v>
          </cell>
          <cell r="Y16">
            <v>1</v>
          </cell>
          <cell r="AA16">
            <v>8</v>
          </cell>
        </row>
        <row r="18">
          <cell r="F18" t="str">
            <v>Andry Surandy</v>
          </cell>
        </row>
        <row r="20">
          <cell r="F20" t="str">
            <v>Surabaya</v>
          </cell>
        </row>
        <row r="22">
          <cell r="F22">
            <v>27325</v>
          </cell>
        </row>
        <row r="23">
          <cell r="F23" t="str">
            <v>Spesialis Penyakit Dalam</v>
          </cell>
        </row>
        <row r="25">
          <cell r="F25">
            <v>44242</v>
          </cell>
        </row>
        <row r="27">
          <cell r="F27" t="str">
            <v>Grand Matoa No. CC 9</v>
          </cell>
        </row>
        <row r="30">
          <cell r="F30" t="str">
            <v>Ciganjur</v>
          </cell>
        </row>
        <row r="31">
          <cell r="F31" t="str">
            <v>Cipedak</v>
          </cell>
        </row>
        <row r="33">
          <cell r="F33" t="str">
            <v>Jakarta Selatan</v>
          </cell>
        </row>
        <row r="35">
          <cell r="F35" t="str">
            <v>DKI Jakarta</v>
          </cell>
        </row>
        <row r="37">
          <cell r="F37">
            <v>12560</v>
          </cell>
        </row>
        <row r="39">
          <cell r="F39" t="str">
            <v>021 - 70624099</v>
          </cell>
        </row>
        <row r="43">
          <cell r="F43" t="str">
            <v>08118431113</v>
          </cell>
        </row>
        <row r="45">
          <cell r="F45" t="str">
            <v>arandrysppd74@gmail.com</v>
          </cell>
        </row>
      </sheetData>
      <sheetData sheetId="2">
        <row r="20">
          <cell r="I20">
            <v>0</v>
          </cell>
        </row>
        <row r="48">
          <cell r="H48">
            <v>0</v>
          </cell>
        </row>
        <row r="77">
          <cell r="H77">
            <v>4</v>
          </cell>
        </row>
        <row r="117">
          <cell r="I117">
            <v>0</v>
          </cell>
        </row>
        <row r="134">
          <cell r="G134">
            <v>15</v>
          </cell>
        </row>
        <row r="164">
          <cell r="G164">
            <v>15</v>
          </cell>
        </row>
        <row r="180">
          <cell r="G180">
            <v>15</v>
          </cell>
        </row>
        <row r="197">
          <cell r="H197">
            <v>5</v>
          </cell>
        </row>
      </sheetData>
      <sheetData sheetId="3">
        <row r="26">
          <cell r="H26">
            <v>72</v>
          </cell>
        </row>
        <row r="76">
          <cell r="G76">
            <v>0</v>
          </cell>
        </row>
        <row r="98">
          <cell r="G98">
            <v>0</v>
          </cell>
        </row>
      </sheetData>
      <sheetData sheetId="4">
        <row r="26">
          <cell r="I26">
            <v>0</v>
          </cell>
        </row>
        <row r="54">
          <cell r="H54">
            <v>0</v>
          </cell>
        </row>
        <row r="89">
          <cell r="G89">
            <v>2</v>
          </cell>
        </row>
        <row r="125">
          <cell r="G125">
            <v>0</v>
          </cell>
        </row>
      </sheetData>
      <sheetData sheetId="5">
        <row r="17">
          <cell r="J17">
            <v>0</v>
          </cell>
        </row>
        <row r="45">
          <cell r="I45">
            <v>0</v>
          </cell>
        </row>
        <row r="61">
          <cell r="I61">
            <v>0</v>
          </cell>
        </row>
        <row r="83">
          <cell r="G83">
            <v>0</v>
          </cell>
        </row>
        <row r="100">
          <cell r="F100">
            <v>0</v>
          </cell>
        </row>
        <row r="118">
          <cell r="F118">
            <v>0</v>
          </cell>
        </row>
        <row r="136">
          <cell r="F136">
            <v>0</v>
          </cell>
        </row>
        <row r="154">
          <cell r="G154">
            <v>0</v>
          </cell>
        </row>
      </sheetData>
      <sheetData sheetId="6">
        <row r="18">
          <cell r="G18">
            <v>0</v>
          </cell>
        </row>
        <row r="44">
          <cell r="H44">
            <v>0</v>
          </cell>
        </row>
      </sheetData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3C08F7-BC23-440D-AF0A-9D366B557076}">
  <sheetPr>
    <tabColor theme="1"/>
  </sheetPr>
  <dimension ref="B2:AH158"/>
  <sheetViews>
    <sheetView showGridLines="0" topLeftCell="A65" zoomScale="75" zoomScaleNormal="75" workbookViewId="0">
      <selection activeCell="AL77" sqref="AL77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'[5]Form P2KB 01'!V7:X8</f>
        <v>2</v>
      </c>
      <c r="W7" s="261"/>
      <c r="X7" s="273"/>
      <c r="Y7" s="241">
        <f>'[5]Form P2KB 01'!Y7:AA8</f>
        <v>0</v>
      </c>
      <c r="Z7" s="242"/>
      <c r="AA7" s="243"/>
      <c r="AB7" s="241">
        <f>'[5]Form P2KB 01'!AB7:AD8</f>
        <v>1</v>
      </c>
      <c r="AC7" s="242"/>
      <c r="AD7" s="243"/>
      <c r="AE7" s="241">
        <f>'[5]Form P2KB 01'!AE7:AG8</f>
        <v>6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'[5]Form P2KB 01'!V10</f>
        <v>0</v>
      </c>
      <c r="W10" s="20">
        <f>'[5]Form P2KB 01'!W10</f>
        <v>1</v>
      </c>
      <c r="X10" s="21"/>
      <c r="Y10" s="20">
        <f>'[5]Form P2KB 01'!Y10</f>
        <v>1</v>
      </c>
      <c r="Z10" s="22">
        <f>'[5]Form P2KB 01'!Z10</f>
        <v>6</v>
      </c>
      <c r="AA10" s="249" t="s">
        <v>12</v>
      </c>
      <c r="AB10" s="250"/>
      <c r="AC10" s="20">
        <f>'[5]Form P2KB 01'!AC10</f>
        <v>1</v>
      </c>
      <c r="AD10" s="20">
        <f>'[5]Form P2KB 01'!AD10</f>
        <v>2</v>
      </c>
      <c r="AE10" s="21"/>
      <c r="AF10" s="20">
        <f>'[5]Form P2KB 01'!AF10</f>
        <v>1</v>
      </c>
      <c r="AG10" s="20">
        <f>'[5]Form P2KB 01'!AG10</f>
        <v>6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'[5]Form P2KB 01'!F13</f>
        <v>0</v>
      </c>
      <c r="G13" s="28">
        <f>'[5]Form P2KB 01'!G13</f>
        <v>0</v>
      </c>
      <c r="H13" s="28">
        <f>'[5]Form P2KB 01'!H13</f>
        <v>0</v>
      </c>
      <c r="I13" s="29">
        <f>'[5]Form P2KB 01'!I13</f>
        <v>0</v>
      </c>
      <c r="J13" s="30"/>
      <c r="K13" s="29">
        <f>'[5]Form P2KB 01'!K13</f>
        <v>0</v>
      </c>
      <c r="L13" s="29">
        <f>'[5]Form P2KB 01'!L13</f>
        <v>0</v>
      </c>
      <c r="M13" s="29">
        <f>'[5]Form P2KB 01'!M13</f>
        <v>0</v>
      </c>
      <c r="N13" s="29">
        <f>'[5]Form P2KB 01'!N13</f>
        <v>0</v>
      </c>
      <c r="O13" s="29">
        <f>'[5]Form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41"/>
      <c r="C14" s="32"/>
      <c r="D14" s="49"/>
      <c r="E14" s="33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ht="4.5" customHeight="1" x14ac:dyDescent="0.35">
      <c r="B15" s="216" t="s">
        <v>15</v>
      </c>
      <c r="C15" s="217"/>
      <c r="D15" s="37"/>
      <c r="E15" s="3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39" t="s">
        <v>14</v>
      </c>
      <c r="E16" s="62"/>
      <c r="F16" s="28">
        <f>'[5]Form P2KB 01'!F16</f>
        <v>1</v>
      </c>
      <c r="G16" s="28">
        <f>'[5]Form P2KB 01'!G16</f>
        <v>3</v>
      </c>
      <c r="H16" s="28">
        <f>'[5]Form P2KB 01'!H16</f>
        <v>4</v>
      </c>
      <c r="I16" s="40"/>
      <c r="J16" s="28">
        <f>'[5]Form P2KB 01'!J16</f>
        <v>2</v>
      </c>
      <c r="K16" s="28">
        <f>'[5]Form P2KB 01'!K16</f>
        <v>0</v>
      </c>
      <c r="L16" s="28">
        <f>'[5]Form P2KB 01'!L16</f>
        <v>0</v>
      </c>
      <c r="M16" s="28">
        <f>'[5]Form P2KB 01'!M16</f>
        <v>5</v>
      </c>
      <c r="N16" s="40"/>
      <c r="O16" s="28">
        <f>'[5]Form P2KB 01'!O16</f>
        <v>0</v>
      </c>
      <c r="P16" s="28">
        <f>'[5]Form P2KB 01'!P16</f>
        <v>0</v>
      </c>
      <c r="Q16" s="28">
        <f>'[5]Form P2KB 01'!Q16</f>
        <v>3</v>
      </c>
      <c r="R16" s="28">
        <f>'[5]Form P2KB 01'!R16</f>
        <v>2</v>
      </c>
      <c r="S16" s="40"/>
      <c r="T16" s="28">
        <f>'[5]Form P2KB 01'!T16</f>
        <v>0</v>
      </c>
      <c r="U16" s="234">
        <f>'[5]Form P2KB 01'!U16:V16</f>
        <v>3</v>
      </c>
      <c r="V16" s="235"/>
      <c r="W16" s="234">
        <f>'[5]Form P2KB 01'!W16:X16</f>
        <v>9</v>
      </c>
      <c r="X16" s="235"/>
      <c r="Y16" s="234">
        <f>'[5]Form P2KB 01'!Y16:Z16</f>
        <v>1</v>
      </c>
      <c r="Z16" s="235"/>
      <c r="AA16" s="234">
        <f>'[5]Form P2KB 01'!AA16:AB16</f>
        <v>8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49"/>
      <c r="E17" s="67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4" ht="4.5" customHeight="1" x14ac:dyDescent="0.35">
      <c r="B18" s="216" t="s">
        <v>16</v>
      </c>
      <c r="C18" s="217"/>
      <c r="D18" s="39"/>
      <c r="E18" s="62"/>
      <c r="F18" s="220" t="str">
        <f>'[5]Form P2KB 01'!F18:AG19</f>
        <v>Andry Surandy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2"/>
    </row>
    <row r="19" spans="2:34" ht="15.5" x14ac:dyDescent="0.35">
      <c r="B19" s="218"/>
      <c r="C19" s="219"/>
      <c r="D19" s="49" t="s">
        <v>14</v>
      </c>
      <c r="E19" s="67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3"/>
    </row>
    <row r="20" spans="2:34" ht="6.75" customHeight="1" x14ac:dyDescent="0.35">
      <c r="B20" s="236" t="s">
        <v>17</v>
      </c>
      <c r="C20" s="237"/>
      <c r="D20" s="39"/>
      <c r="E20" s="62"/>
      <c r="F20" s="220" t="str">
        <f>'[5]Form P2KB 01'!F20:AH21</f>
        <v>Surabaya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49" t="s">
        <v>14</v>
      </c>
      <c r="E21" s="67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41" t="s">
        <v>18</v>
      </c>
      <c r="C22" s="44"/>
      <c r="D22" s="49" t="s">
        <v>14</v>
      </c>
      <c r="E22" s="67"/>
      <c r="F22" s="240">
        <f>'[5]Form P2KB 01'!F22</f>
        <v>27325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39"/>
      <c r="E23" s="62"/>
      <c r="F23" s="220" t="str">
        <f>'[5]Form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49" t="s">
        <v>14</v>
      </c>
      <c r="E24" s="67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39"/>
      <c r="E25" s="62"/>
      <c r="F25" s="220">
        <f>'[5]Form P2KB 01'!F25:AH26</f>
        <v>44242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49" t="s">
        <v>14</v>
      </c>
      <c r="E26" s="67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5"/>
      <c r="C27" s="46"/>
      <c r="D27" s="39"/>
      <c r="E27" s="62"/>
      <c r="F27" s="220" t="str">
        <f>'[5]Form P2KB 01'!F27:AG29</f>
        <v>Grand Matoa No. CC 9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2"/>
    </row>
    <row r="28" spans="2:34" ht="13.5" customHeight="1" x14ac:dyDescent="0.35">
      <c r="B28" s="47" t="s">
        <v>21</v>
      </c>
      <c r="C28" s="48"/>
      <c r="D28" s="39" t="s">
        <v>14</v>
      </c>
      <c r="E28" s="6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2"/>
    </row>
    <row r="29" spans="2:34" ht="3" customHeight="1" x14ac:dyDescent="0.35">
      <c r="B29" s="41"/>
      <c r="C29" s="44"/>
      <c r="D29" s="49"/>
      <c r="E29" s="67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3"/>
    </row>
    <row r="30" spans="2:34" ht="19.5" customHeight="1" x14ac:dyDescent="0.35">
      <c r="B30" s="218" t="s">
        <v>22</v>
      </c>
      <c r="C30" s="219"/>
      <c r="D30" s="49" t="s">
        <v>14</v>
      </c>
      <c r="E30" s="67"/>
      <c r="F30" s="221" t="str">
        <f>'[5]Form P2KB 01'!F30:AG30</f>
        <v>Ciganjur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3"/>
    </row>
    <row r="31" spans="2:34" ht="4.5" customHeight="1" x14ac:dyDescent="0.35">
      <c r="B31" s="216" t="s">
        <v>23</v>
      </c>
      <c r="C31" s="217"/>
      <c r="D31" s="39"/>
      <c r="E31" s="62"/>
      <c r="F31" s="220" t="str">
        <f>'[5]Form P2KB 01'!F31:AH32</f>
        <v>Cipedak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49" t="s">
        <v>14</v>
      </c>
      <c r="E32" s="67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39"/>
      <c r="E33" s="62"/>
      <c r="F33" s="220" t="str">
        <f>'[5]Form P2KB 01'!F33:AH34</f>
        <v>Jakarta Selatan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49" t="s">
        <v>14</v>
      </c>
      <c r="E34" s="67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39"/>
      <c r="E35" s="62"/>
      <c r="F35" s="220" t="str">
        <f>'[5]Form P2KB 01'!F35:AH36</f>
        <v>DKI Jakarta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49" t="s">
        <v>14</v>
      </c>
      <c r="E36" s="67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39"/>
      <c r="E37" s="62"/>
      <c r="F37" s="220">
        <f>'[5]Form P2KB 01'!F37:AH38</f>
        <v>12560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49" t="s">
        <v>14</v>
      </c>
      <c r="E38" s="67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39"/>
      <c r="E39" s="62"/>
      <c r="F39" s="220" t="str">
        <f>'[5]Form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49" t="s">
        <v>14</v>
      </c>
      <c r="E40" s="67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39"/>
      <c r="E41" s="62"/>
      <c r="F41" s="220">
        <f>'[5]Form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49" t="s">
        <v>14</v>
      </c>
      <c r="E42" s="67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39"/>
      <c r="E43" s="62"/>
      <c r="F43" s="220" t="str">
        <f>'[5]Form P2KB 01'!F43:AH44</f>
        <v>08118431113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49" t="s">
        <v>14</v>
      </c>
      <c r="E44" s="67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62"/>
      <c r="F45" s="220" t="str">
        <f>'[5]Form P2KB 01'!F45:AH47</f>
        <v>arandrysppd74@gmail.com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6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0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1"/>
      <c r="C49" s="52"/>
      <c r="D49" s="52"/>
      <c r="E49" s="52"/>
      <c r="F49" s="53"/>
      <c r="G49" s="5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6"/>
      <c r="AA49" s="55"/>
      <c r="AB49" s="206">
        <f>[5]Profesional!I20+[5]Profesional!H48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7" t="s">
        <v>32</v>
      </c>
      <c r="C50" s="215" t="s">
        <v>33</v>
      </c>
      <c r="D50" s="198"/>
      <c r="E50" s="198"/>
      <c r="F50" s="199"/>
      <c r="G50" s="58">
        <v>1</v>
      </c>
      <c r="H50" s="59" t="s">
        <v>34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55"/>
      <c r="AA50" s="61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3"/>
      <c r="C51" s="215" t="s">
        <v>35</v>
      </c>
      <c r="D51" s="198"/>
      <c r="E51" s="198"/>
      <c r="F51" s="199"/>
      <c r="G51" s="99"/>
      <c r="H51" s="100" t="s">
        <v>36</v>
      </c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5"/>
      <c r="AA51" s="66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68"/>
      <c r="C52" s="197"/>
      <c r="D52" s="198"/>
      <c r="E52" s="198"/>
      <c r="F52" s="199"/>
      <c r="G52" s="69">
        <v>2</v>
      </c>
      <c r="H52" s="113" t="s">
        <v>37</v>
      </c>
      <c r="I52" s="114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1"/>
      <c r="AA52" s="72"/>
      <c r="AB52" s="163">
        <f>[5]Profesional!H77</f>
        <v>4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68"/>
      <c r="C53" s="197"/>
      <c r="D53" s="198"/>
      <c r="E53" s="198"/>
      <c r="F53" s="199"/>
      <c r="G53" s="73">
        <v>3</v>
      </c>
      <c r="H53" s="113" t="s">
        <v>38</v>
      </c>
      <c r="I53" s="114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4"/>
      <c r="V53" s="74"/>
      <c r="W53" s="74"/>
      <c r="X53" s="74"/>
      <c r="Y53" s="74"/>
      <c r="Z53" s="71"/>
      <c r="AA53" s="72"/>
      <c r="AB53" s="163">
        <f>[5]Profesional!I117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68"/>
      <c r="C54" s="75"/>
      <c r="D54" s="76"/>
      <c r="E54" s="76"/>
      <c r="F54" s="77"/>
      <c r="G54" s="73">
        <v>4</v>
      </c>
      <c r="H54" s="78" t="s">
        <v>39</v>
      </c>
      <c r="I54" s="114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4"/>
      <c r="V54" s="74"/>
      <c r="W54" s="74"/>
      <c r="X54" s="74"/>
      <c r="Y54" s="74"/>
      <c r="Z54" s="71"/>
      <c r="AA54" s="72"/>
      <c r="AB54" s="163">
        <f>[5]Profesional!G134+[5]Profesional!G164+[5]Profesional!G180+[5]Profesional!H197</f>
        <v>50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68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54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79"/>
      <c r="C56" s="80"/>
      <c r="D56" s="80"/>
      <c r="E56" s="80"/>
      <c r="F56" s="81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1"/>
      <c r="C57" s="52"/>
      <c r="D57" s="52"/>
      <c r="E57" s="52"/>
      <c r="F57" s="53"/>
      <c r="G57" s="82"/>
      <c r="H57" s="83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163">
        <f>[5]Pembelajaran!H26</f>
        <v>72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86" t="s">
        <v>41</v>
      </c>
      <c r="C58" s="87" t="s">
        <v>33</v>
      </c>
      <c r="D58" s="88"/>
      <c r="E58" s="88"/>
      <c r="F58" s="89"/>
      <c r="G58" s="99">
        <v>6</v>
      </c>
      <c r="H58" s="90" t="s">
        <v>42</v>
      </c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3"/>
      <c r="C59" s="87" t="s">
        <v>43</v>
      </c>
      <c r="D59" s="88"/>
      <c r="E59" s="88"/>
      <c r="F59" s="89"/>
      <c r="G59" s="69">
        <v>7</v>
      </c>
      <c r="H59" s="78" t="s">
        <v>44</v>
      </c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163">
        <f>[5]Pembelajaran!G76+[5]Pembelajaran!G98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96"/>
      <c r="C60" s="88"/>
      <c r="D60" s="88"/>
      <c r="E60" s="88"/>
      <c r="F60" s="89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72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79"/>
      <c r="C61" s="97"/>
      <c r="D61" s="97"/>
      <c r="E61" s="97"/>
      <c r="F61" s="98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1"/>
      <c r="C62" s="52"/>
      <c r="D62" s="52"/>
      <c r="E62" s="52"/>
      <c r="F62" s="53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'[5]Pengabdian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86" t="s">
        <v>47</v>
      </c>
      <c r="C63" s="87" t="s">
        <v>48</v>
      </c>
      <c r="D63" s="88"/>
      <c r="E63" s="88"/>
      <c r="F63" s="89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1"/>
      <c r="C64" s="87" t="s">
        <v>49</v>
      </c>
      <c r="D64" s="88"/>
      <c r="E64" s="88"/>
      <c r="F64" s="89"/>
      <c r="G64" s="69">
        <v>10</v>
      </c>
      <c r="H64" s="78" t="s">
        <v>50</v>
      </c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163">
        <f>'[5]Pengabdian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1"/>
      <c r="C65" s="87" t="s">
        <v>51</v>
      </c>
      <c r="D65" s="88"/>
      <c r="E65" s="88"/>
      <c r="F65" s="89"/>
      <c r="G65" s="69">
        <v>11</v>
      </c>
      <c r="H65" s="78" t="s">
        <v>52</v>
      </c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163">
        <f>'[5]Pengabdian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96"/>
      <c r="C66" s="102"/>
      <c r="D66" s="88"/>
      <c r="E66" s="88"/>
      <c r="F66" s="89"/>
      <c r="G66" s="69">
        <v>12</v>
      </c>
      <c r="H66" s="78" t="s">
        <v>53</v>
      </c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5"/>
      <c r="AB66" s="163">
        <f>'[5]Pengabdian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3"/>
      <c r="C67" s="88"/>
      <c r="D67" s="88"/>
      <c r="E67" s="88"/>
      <c r="F67" s="89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79"/>
      <c r="C68" s="97"/>
      <c r="D68" s="97"/>
      <c r="E68" s="97"/>
      <c r="F68" s="98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4" t="s">
        <v>55</v>
      </c>
      <c r="C69" s="105" t="s">
        <v>48</v>
      </c>
      <c r="D69" s="52"/>
      <c r="E69" s="52"/>
      <c r="F69" s="53"/>
      <c r="G69" s="69">
        <v>14</v>
      </c>
      <c r="H69" s="78" t="s">
        <v>56</v>
      </c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94"/>
      <c r="AA69" s="95"/>
      <c r="AB69" s="163">
        <f>'[5]Publikasi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1"/>
      <c r="C70" s="87" t="s">
        <v>57</v>
      </c>
      <c r="D70" s="88"/>
      <c r="E70" s="88"/>
      <c r="F70" s="89"/>
      <c r="G70" s="69">
        <v>15</v>
      </c>
      <c r="H70" s="78" t="s">
        <v>58</v>
      </c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94"/>
      <c r="AA70" s="95"/>
      <c r="AB70" s="163">
        <f>'[5]Publikasi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3"/>
      <c r="C71" s="102"/>
      <c r="D71" s="88"/>
      <c r="E71" s="88"/>
      <c r="F71" s="89"/>
      <c r="G71" s="69">
        <v>16</v>
      </c>
      <c r="H71" s="78" t="s">
        <v>59</v>
      </c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94"/>
      <c r="AA71" s="95"/>
      <c r="AB71" s="163">
        <f>'[5]Publikasi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3"/>
      <c r="C72" s="102"/>
      <c r="D72" s="88"/>
      <c r="E72" s="88"/>
      <c r="F72" s="89"/>
      <c r="G72" s="69">
        <v>17</v>
      </c>
      <c r="H72" s="78" t="s">
        <v>60</v>
      </c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94"/>
      <c r="AA72" s="95"/>
      <c r="AB72" s="163">
        <f>'[5]Publikasi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3"/>
      <c r="C73" s="102"/>
      <c r="D73" s="88"/>
      <c r="E73" s="88"/>
      <c r="F73" s="89"/>
      <c r="G73" s="107">
        <v>18</v>
      </c>
      <c r="H73" s="108" t="s">
        <v>61</v>
      </c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10"/>
      <c r="AA73" s="111"/>
      <c r="AB73" s="163">
        <f>'[5]Publikasi '!F100+'[5]Publikasi '!F118+'[5]Publikasi '!F136+'[5]Publikasi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96"/>
      <c r="C74" s="88"/>
      <c r="D74" s="88"/>
      <c r="E74" s="88"/>
      <c r="F74" s="89"/>
      <c r="G74" s="99"/>
      <c r="H74" s="90" t="s">
        <v>62</v>
      </c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91"/>
      <c r="AA74" s="92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96"/>
      <c r="C75" s="88"/>
      <c r="D75" s="88"/>
      <c r="E75" s="88"/>
      <c r="F75" s="89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79"/>
      <c r="C76" s="97"/>
      <c r="D76" s="97"/>
      <c r="E76" s="97"/>
      <c r="F76" s="98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96"/>
      <c r="C77" s="88"/>
      <c r="D77" s="88"/>
      <c r="E77" s="88"/>
      <c r="F77" s="89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'[5]Pengembangan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2" t="s">
        <v>33</v>
      </c>
      <c r="D78" s="102"/>
      <c r="E78" s="102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2" t="s">
        <v>66</v>
      </c>
      <c r="D79" s="102"/>
      <c r="E79" s="102"/>
      <c r="F79" s="116"/>
      <c r="G79" s="69">
        <v>21</v>
      </c>
      <c r="H79" s="78" t="s">
        <v>67</v>
      </c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5"/>
      <c r="AB79" s="163">
        <f>'[5]Pengembangan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2" t="s">
        <v>68</v>
      </c>
      <c r="D80" s="102"/>
      <c r="E80" s="102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68"/>
      <c r="C82" s="121"/>
      <c r="D82" s="88"/>
      <c r="E82" s="88"/>
      <c r="F82" s="89"/>
      <c r="G82" s="122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123"/>
    </row>
    <row r="83" spans="2:34" ht="15.75" customHeight="1" x14ac:dyDescent="0.35">
      <c r="B83" s="93" t="s">
        <v>70</v>
      </c>
      <c r="C83" s="87" t="s">
        <v>71</v>
      </c>
      <c r="D83" s="88"/>
      <c r="E83" s="88"/>
      <c r="F83" s="89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96"/>
      <c r="C84" s="124" t="s">
        <v>73</v>
      </c>
      <c r="D84" s="88"/>
      <c r="E84" s="88"/>
      <c r="F84" s="89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96"/>
      <c r="C85" s="88"/>
      <c r="D85" s="88"/>
      <c r="E85" s="88"/>
      <c r="F85" s="89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96"/>
      <c r="C86" s="88"/>
      <c r="D86" s="88"/>
      <c r="E86" s="88"/>
      <c r="F86" s="89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96"/>
      <c r="C87" s="88"/>
      <c r="D87" s="88"/>
      <c r="E87" s="88"/>
      <c r="F87" s="89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96"/>
      <c r="C88" s="88"/>
      <c r="D88" s="88"/>
      <c r="E88" s="88"/>
      <c r="F88" s="89"/>
      <c r="G88" s="153" t="s">
        <v>86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96"/>
      <c r="C89" s="88"/>
      <c r="D89" s="88"/>
      <c r="E89" s="88"/>
      <c r="F89" s="89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96"/>
      <c r="C90" s="88"/>
      <c r="D90" s="88"/>
      <c r="E90" s="88"/>
      <c r="F90" s="89"/>
      <c r="G90" s="128" t="s">
        <v>75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96"/>
      <c r="C91" s="88"/>
      <c r="D91" s="88"/>
      <c r="E91" s="88"/>
      <c r="F91" s="89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96"/>
      <c r="C92" s="88"/>
      <c r="D92" s="88"/>
      <c r="E92" s="88"/>
      <c r="F92" s="89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96"/>
      <c r="C93" s="88"/>
      <c r="D93" s="88"/>
      <c r="E93" s="88"/>
      <c r="F93" s="89"/>
      <c r="G93" s="128" t="s">
        <v>76</v>
      </c>
      <c r="H93" s="129"/>
      <c r="I93" s="129"/>
      <c r="J93" s="129"/>
      <c r="K93" s="129"/>
      <c r="L93" s="130"/>
      <c r="M93" s="129"/>
      <c r="N93" s="129" t="s">
        <v>77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96"/>
      <c r="C94" s="88"/>
      <c r="D94" s="88"/>
      <c r="E94" s="88"/>
      <c r="F94" s="89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96"/>
      <c r="C95" s="88"/>
      <c r="D95" s="88"/>
      <c r="E95" s="88"/>
      <c r="F95" s="89"/>
      <c r="G95" s="26" t="s">
        <v>78</v>
      </c>
      <c r="H95" s="129"/>
      <c r="I95" s="129"/>
      <c r="J95" s="129"/>
      <c r="K95" s="129"/>
      <c r="L95" s="130"/>
      <c r="M95" s="129"/>
      <c r="N95" s="129" t="s">
        <v>79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79"/>
      <c r="C96" s="97"/>
      <c r="D96" s="97"/>
      <c r="E96" s="97"/>
      <c r="F96" s="98"/>
      <c r="G96" s="50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132"/>
    </row>
    <row r="97" spans="2:34" ht="6" customHeight="1" x14ac:dyDescent="0.35">
      <c r="B97" s="51"/>
      <c r="C97" s="52"/>
      <c r="D97" s="52"/>
      <c r="E97" s="52"/>
      <c r="F97" s="52"/>
      <c r="G97" s="122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123"/>
    </row>
    <row r="98" spans="2:34" ht="20.25" customHeight="1" x14ac:dyDescent="0.35">
      <c r="B98" s="103" t="s">
        <v>80</v>
      </c>
      <c r="C98" s="102" t="s">
        <v>81</v>
      </c>
      <c r="D98" s="133"/>
      <c r="E98" s="88"/>
      <c r="F98" s="88"/>
      <c r="G98" s="134" t="s">
        <v>82</v>
      </c>
      <c r="H98" s="135" t="s">
        <v>83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3"/>
      <c r="C99" s="102"/>
      <c r="D99" s="133"/>
      <c r="E99" s="88"/>
      <c r="F99" s="88"/>
      <c r="G99" s="137" t="s">
        <v>84</v>
      </c>
      <c r="H99" s="26" t="s">
        <v>85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79"/>
      <c r="C100" s="97"/>
      <c r="D100" s="97"/>
      <c r="E100" s="97"/>
      <c r="F100" s="97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CB85CF-B606-45AC-9E4D-6E8122214CF8}">
  <sheetPr>
    <tabColor theme="1"/>
  </sheetPr>
  <dimension ref="B2:AH158"/>
  <sheetViews>
    <sheetView showGridLines="0" topLeftCell="A73" zoomScale="75" zoomScaleNormal="75" workbookViewId="0">
      <selection activeCell="AJ87" sqref="AJ87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'[4]Form P2KB 01'!V7:X8</f>
        <v>2</v>
      </c>
      <c r="W7" s="261"/>
      <c r="X7" s="273"/>
      <c r="Y7" s="241">
        <f>'[4]Form P2KB 01'!Y7:AA8</f>
        <v>0</v>
      </c>
      <c r="Z7" s="242"/>
      <c r="AA7" s="243"/>
      <c r="AB7" s="241">
        <f>'[4]Form P2KB 01'!AB7:AD8</f>
        <v>1</v>
      </c>
      <c r="AC7" s="242"/>
      <c r="AD7" s="243"/>
      <c r="AE7" s="241">
        <f>'[4]Form P2KB 01'!AE7:AG8</f>
        <v>7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'[4]Form P2KB 01'!V10</f>
        <v>0</v>
      </c>
      <c r="W10" s="20">
        <f>'[4]Form P2KB 01'!W10</f>
        <v>1</v>
      </c>
      <c r="X10" s="21"/>
      <c r="Y10" s="20">
        <f>'[4]Form P2KB 01'!Y10</f>
        <v>1</v>
      </c>
      <c r="Z10" s="22">
        <f>'[4]Form P2KB 01'!Z10</f>
        <v>7</v>
      </c>
      <c r="AA10" s="249" t="s">
        <v>12</v>
      </c>
      <c r="AB10" s="250"/>
      <c r="AC10" s="20">
        <f>'[4]Form P2KB 01'!AC10</f>
        <v>1</v>
      </c>
      <c r="AD10" s="20">
        <f>'[4]Form P2KB 01'!AD10</f>
        <v>2</v>
      </c>
      <c r="AE10" s="21"/>
      <c r="AF10" s="20">
        <f>'[4]Form P2KB 01'!AF10</f>
        <v>1</v>
      </c>
      <c r="AG10" s="20">
        <f>'[4]Form P2KB 01'!AG10</f>
        <v>7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'[4]Form P2KB 01'!F13</f>
        <v>0</v>
      </c>
      <c r="G13" s="28">
        <f>'[4]Form P2KB 01'!G13</f>
        <v>0</v>
      </c>
      <c r="H13" s="28">
        <f>'[4]Form P2KB 01'!H13</f>
        <v>0</v>
      </c>
      <c r="I13" s="29">
        <f>'[4]Form P2KB 01'!I13</f>
        <v>0</v>
      </c>
      <c r="J13" s="30"/>
      <c r="K13" s="29">
        <f>'[4]Form P2KB 01'!K13</f>
        <v>0</v>
      </c>
      <c r="L13" s="29">
        <f>'[4]Form P2KB 01'!L13</f>
        <v>0</v>
      </c>
      <c r="M13" s="29">
        <f>'[4]Form P2KB 01'!M13</f>
        <v>0</v>
      </c>
      <c r="N13" s="29">
        <f>'[4]Form P2KB 01'!N13</f>
        <v>0</v>
      </c>
      <c r="O13" s="29">
        <f>'[4]Form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41"/>
      <c r="C14" s="32"/>
      <c r="D14" s="49"/>
      <c r="E14" s="33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ht="4.5" customHeight="1" x14ac:dyDescent="0.35">
      <c r="B15" s="216" t="s">
        <v>15</v>
      </c>
      <c r="C15" s="217"/>
      <c r="D15" s="37"/>
      <c r="E15" s="3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39" t="s">
        <v>14</v>
      </c>
      <c r="E16" s="62"/>
      <c r="F16" s="28">
        <f>'[4]Form P2KB 01'!F16</f>
        <v>1</v>
      </c>
      <c r="G16" s="28">
        <f>'[4]Form P2KB 01'!G16</f>
        <v>3</v>
      </c>
      <c r="H16" s="28">
        <f>'[4]Form P2KB 01'!H16</f>
        <v>4</v>
      </c>
      <c r="I16" s="40"/>
      <c r="J16" s="28">
        <f>'[4]Form P2KB 01'!J16</f>
        <v>2</v>
      </c>
      <c r="K16" s="28">
        <f>'[4]Form P2KB 01'!K16</f>
        <v>0</v>
      </c>
      <c r="L16" s="28">
        <f>'[4]Form P2KB 01'!L16</f>
        <v>0</v>
      </c>
      <c r="M16" s="28">
        <f>'[4]Form P2KB 01'!M16</f>
        <v>5</v>
      </c>
      <c r="N16" s="40"/>
      <c r="O16" s="28">
        <f>'[4]Form P2KB 01'!O16</f>
        <v>0</v>
      </c>
      <c r="P16" s="28">
        <f>'[4]Form P2KB 01'!P16</f>
        <v>0</v>
      </c>
      <c r="Q16" s="28">
        <f>'[4]Form P2KB 01'!Q16</f>
        <v>3</v>
      </c>
      <c r="R16" s="28">
        <f>'[4]Form P2KB 01'!R16</f>
        <v>2</v>
      </c>
      <c r="S16" s="40"/>
      <c r="T16" s="28">
        <f>'[4]Form P2KB 01'!T16</f>
        <v>0</v>
      </c>
      <c r="U16" s="234">
        <f>'[4]Form P2KB 01'!U16:V16</f>
        <v>3</v>
      </c>
      <c r="V16" s="235"/>
      <c r="W16" s="234">
        <f>'[4]Form P2KB 01'!W16:X16</f>
        <v>9</v>
      </c>
      <c r="X16" s="235"/>
      <c r="Y16" s="234">
        <f>'[4]Form P2KB 01'!Y16:Z16</f>
        <v>1</v>
      </c>
      <c r="Z16" s="235"/>
      <c r="AA16" s="234">
        <f>'[4]Form P2KB 01'!AA16:AB16</f>
        <v>8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49"/>
      <c r="E17" s="67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4" ht="4.5" customHeight="1" x14ac:dyDescent="0.35">
      <c r="B18" s="216" t="s">
        <v>16</v>
      </c>
      <c r="C18" s="217"/>
      <c r="D18" s="39"/>
      <c r="E18" s="62"/>
      <c r="F18" s="220" t="str">
        <f>'[4]Form P2KB 01'!F18:AG19</f>
        <v>Andry Surandy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2"/>
    </row>
    <row r="19" spans="2:34" ht="15.5" x14ac:dyDescent="0.35">
      <c r="B19" s="218"/>
      <c r="C19" s="219"/>
      <c r="D19" s="49" t="s">
        <v>14</v>
      </c>
      <c r="E19" s="67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3"/>
    </row>
    <row r="20" spans="2:34" ht="6.75" customHeight="1" x14ac:dyDescent="0.35">
      <c r="B20" s="236" t="s">
        <v>17</v>
      </c>
      <c r="C20" s="237"/>
      <c r="D20" s="39"/>
      <c r="E20" s="62"/>
      <c r="F20" s="220" t="str">
        <f>'[4]Form P2KB 01'!F20:AH21</f>
        <v>Surabaya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49" t="s">
        <v>14</v>
      </c>
      <c r="E21" s="67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41" t="s">
        <v>18</v>
      </c>
      <c r="C22" s="44"/>
      <c r="D22" s="49" t="s">
        <v>14</v>
      </c>
      <c r="E22" s="67"/>
      <c r="F22" s="240">
        <f>'[4]Form P2KB 01'!F22</f>
        <v>27325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39"/>
      <c r="E23" s="62"/>
      <c r="F23" s="220" t="str">
        <f>'[4]Form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49" t="s">
        <v>14</v>
      </c>
      <c r="E24" s="67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39"/>
      <c r="E25" s="62"/>
      <c r="F25" s="220">
        <f>'[4]Form P2KB 01'!F25:AH26</f>
        <v>44242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49" t="s">
        <v>14</v>
      </c>
      <c r="E26" s="67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5"/>
      <c r="C27" s="46"/>
      <c r="D27" s="39"/>
      <c r="E27" s="62"/>
      <c r="F27" s="220" t="str">
        <f>'[4]Form P2KB 01'!F27:AG29</f>
        <v>Grand Matoa No. CC 9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2"/>
    </row>
    <row r="28" spans="2:34" ht="13.5" customHeight="1" x14ac:dyDescent="0.35">
      <c r="B28" s="47" t="s">
        <v>21</v>
      </c>
      <c r="C28" s="48"/>
      <c r="D28" s="39" t="s">
        <v>14</v>
      </c>
      <c r="E28" s="6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2"/>
    </row>
    <row r="29" spans="2:34" ht="3" customHeight="1" x14ac:dyDescent="0.35">
      <c r="B29" s="41"/>
      <c r="C29" s="44"/>
      <c r="D29" s="49"/>
      <c r="E29" s="67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3"/>
    </row>
    <row r="30" spans="2:34" ht="19.5" customHeight="1" x14ac:dyDescent="0.35">
      <c r="B30" s="218" t="s">
        <v>22</v>
      </c>
      <c r="C30" s="219"/>
      <c r="D30" s="49" t="s">
        <v>14</v>
      </c>
      <c r="E30" s="67"/>
      <c r="F30" s="221" t="str">
        <f>'[4]Form P2KB 01'!F30:AG30</f>
        <v>Ciganjur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3"/>
    </row>
    <row r="31" spans="2:34" ht="4.5" customHeight="1" x14ac:dyDescent="0.35">
      <c r="B31" s="216" t="s">
        <v>23</v>
      </c>
      <c r="C31" s="217"/>
      <c r="D31" s="39"/>
      <c r="E31" s="62"/>
      <c r="F31" s="220" t="str">
        <f>'[4]Form P2KB 01'!F31:AH32</f>
        <v>Cipedak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49" t="s">
        <v>14</v>
      </c>
      <c r="E32" s="67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39"/>
      <c r="E33" s="62"/>
      <c r="F33" s="220" t="str">
        <f>'[4]Form P2KB 01'!F33:AH34</f>
        <v>Jakarta Selatan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49" t="s">
        <v>14</v>
      </c>
      <c r="E34" s="67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39"/>
      <c r="E35" s="62"/>
      <c r="F35" s="220" t="str">
        <f>'[4]Form P2KB 01'!F35:AH36</f>
        <v>DKI Jakarta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49" t="s">
        <v>14</v>
      </c>
      <c r="E36" s="67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39"/>
      <c r="E37" s="62"/>
      <c r="F37" s="220">
        <f>'[4]Form P2KB 01'!F37:AH38</f>
        <v>12560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49" t="s">
        <v>14</v>
      </c>
      <c r="E38" s="67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39"/>
      <c r="E39" s="62"/>
      <c r="F39" s="220" t="str">
        <f>'[4]Form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49" t="s">
        <v>14</v>
      </c>
      <c r="E40" s="67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39"/>
      <c r="E41" s="62"/>
      <c r="F41" s="220">
        <f>'[4]Form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49" t="s">
        <v>14</v>
      </c>
      <c r="E42" s="67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39"/>
      <c r="E43" s="62"/>
      <c r="F43" s="220" t="str">
        <f>'[4]Form P2KB 01'!F43:AH44</f>
        <v>08118431113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49" t="s">
        <v>14</v>
      </c>
      <c r="E44" s="67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62"/>
      <c r="F45" s="220" t="str">
        <f>'[4]Form P2KB 01'!F45:AH47</f>
        <v>arandrysppd74@gmail.com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6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0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1"/>
      <c r="C49" s="52"/>
      <c r="D49" s="52"/>
      <c r="E49" s="52"/>
      <c r="F49" s="53"/>
      <c r="G49" s="5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6"/>
      <c r="AA49" s="55"/>
      <c r="AB49" s="206">
        <f>[4]Profesional!I20+[4]Profesional!H48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7" t="s">
        <v>32</v>
      </c>
      <c r="C50" s="215" t="s">
        <v>33</v>
      </c>
      <c r="D50" s="198"/>
      <c r="E50" s="198"/>
      <c r="F50" s="199"/>
      <c r="G50" s="58">
        <v>1</v>
      </c>
      <c r="H50" s="59" t="s">
        <v>34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55"/>
      <c r="AA50" s="61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3"/>
      <c r="C51" s="215" t="s">
        <v>35</v>
      </c>
      <c r="D51" s="198"/>
      <c r="E51" s="198"/>
      <c r="F51" s="199"/>
      <c r="G51" s="99"/>
      <c r="H51" s="100" t="s">
        <v>36</v>
      </c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5"/>
      <c r="AA51" s="66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68"/>
      <c r="C52" s="197"/>
      <c r="D52" s="198"/>
      <c r="E52" s="198"/>
      <c r="F52" s="199"/>
      <c r="G52" s="69">
        <v>2</v>
      </c>
      <c r="H52" s="113" t="s">
        <v>37</v>
      </c>
      <c r="I52" s="114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1"/>
      <c r="AA52" s="72"/>
      <c r="AB52" s="163">
        <f>[4]Profesional!H77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68"/>
      <c r="C53" s="197"/>
      <c r="D53" s="198"/>
      <c r="E53" s="198"/>
      <c r="F53" s="199"/>
      <c r="G53" s="73">
        <v>3</v>
      </c>
      <c r="H53" s="113" t="s">
        <v>38</v>
      </c>
      <c r="I53" s="114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4"/>
      <c r="V53" s="74"/>
      <c r="W53" s="74"/>
      <c r="X53" s="74"/>
      <c r="Y53" s="74"/>
      <c r="Z53" s="71"/>
      <c r="AA53" s="72"/>
      <c r="AB53" s="163">
        <f>[4]Profesional!I117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68"/>
      <c r="C54" s="75"/>
      <c r="D54" s="76"/>
      <c r="E54" s="76"/>
      <c r="F54" s="77"/>
      <c r="G54" s="73">
        <v>4</v>
      </c>
      <c r="H54" s="78" t="s">
        <v>39</v>
      </c>
      <c r="I54" s="114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4"/>
      <c r="V54" s="74"/>
      <c r="W54" s="74"/>
      <c r="X54" s="74"/>
      <c r="Y54" s="74"/>
      <c r="Z54" s="71"/>
      <c r="AA54" s="72"/>
      <c r="AB54" s="163">
        <f>[4]Profesional!G134+[4]Profesional!G164+[4]Profesional!G180+[4]Profesional!H197</f>
        <v>50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68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52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79"/>
      <c r="C56" s="80"/>
      <c r="D56" s="80"/>
      <c r="E56" s="80"/>
      <c r="F56" s="81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1"/>
      <c r="C57" s="52"/>
      <c r="D57" s="52"/>
      <c r="E57" s="52"/>
      <c r="F57" s="53"/>
      <c r="G57" s="82"/>
      <c r="H57" s="83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163">
        <f>[4]Pembelajaran!H26</f>
        <v>70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86" t="s">
        <v>41</v>
      </c>
      <c r="C58" s="87" t="s">
        <v>33</v>
      </c>
      <c r="D58" s="88"/>
      <c r="E58" s="88"/>
      <c r="F58" s="89"/>
      <c r="G58" s="99">
        <v>6</v>
      </c>
      <c r="H58" s="90" t="s">
        <v>42</v>
      </c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3"/>
      <c r="C59" s="87" t="s">
        <v>43</v>
      </c>
      <c r="D59" s="88"/>
      <c r="E59" s="88"/>
      <c r="F59" s="89"/>
      <c r="G59" s="69">
        <v>7</v>
      </c>
      <c r="H59" s="78" t="s">
        <v>44</v>
      </c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163">
        <f>[4]Pembelajaran!G76+[4]Pembelajaran!G98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96"/>
      <c r="C60" s="88"/>
      <c r="D60" s="88"/>
      <c r="E60" s="88"/>
      <c r="F60" s="89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70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79"/>
      <c r="C61" s="97"/>
      <c r="D61" s="97"/>
      <c r="E61" s="97"/>
      <c r="F61" s="98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1"/>
      <c r="C62" s="52"/>
      <c r="D62" s="52"/>
      <c r="E62" s="52"/>
      <c r="F62" s="53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'[4]Pengabdian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86" t="s">
        <v>47</v>
      </c>
      <c r="C63" s="87" t="s">
        <v>48</v>
      </c>
      <c r="D63" s="88"/>
      <c r="E63" s="88"/>
      <c r="F63" s="89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1"/>
      <c r="C64" s="87" t="s">
        <v>49</v>
      </c>
      <c r="D64" s="88"/>
      <c r="E64" s="88"/>
      <c r="F64" s="89"/>
      <c r="G64" s="69">
        <v>10</v>
      </c>
      <c r="H64" s="78" t="s">
        <v>50</v>
      </c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163">
        <f>'[4]Pengabdian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1"/>
      <c r="C65" s="87" t="s">
        <v>51</v>
      </c>
      <c r="D65" s="88"/>
      <c r="E65" s="88"/>
      <c r="F65" s="89"/>
      <c r="G65" s="69">
        <v>11</v>
      </c>
      <c r="H65" s="78" t="s">
        <v>52</v>
      </c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163">
        <f>'[4]Pengabdian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96"/>
      <c r="C66" s="102"/>
      <c r="D66" s="88"/>
      <c r="E66" s="88"/>
      <c r="F66" s="89"/>
      <c r="G66" s="69">
        <v>12</v>
      </c>
      <c r="H66" s="78" t="s">
        <v>53</v>
      </c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5"/>
      <c r="AB66" s="163">
        <f>'[4]Pengabdian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3"/>
      <c r="C67" s="88"/>
      <c r="D67" s="88"/>
      <c r="E67" s="88"/>
      <c r="F67" s="89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79"/>
      <c r="C68" s="97"/>
      <c r="D68" s="97"/>
      <c r="E68" s="97"/>
      <c r="F68" s="98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4" t="s">
        <v>55</v>
      </c>
      <c r="C69" s="105" t="s">
        <v>48</v>
      </c>
      <c r="D69" s="52"/>
      <c r="E69" s="52"/>
      <c r="F69" s="53"/>
      <c r="G69" s="69">
        <v>14</v>
      </c>
      <c r="H69" s="78" t="s">
        <v>56</v>
      </c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94"/>
      <c r="AA69" s="95"/>
      <c r="AB69" s="163">
        <f>'[4]Publikasi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1"/>
      <c r="C70" s="87" t="s">
        <v>57</v>
      </c>
      <c r="D70" s="88"/>
      <c r="E70" s="88"/>
      <c r="F70" s="89"/>
      <c r="G70" s="69">
        <v>15</v>
      </c>
      <c r="H70" s="78" t="s">
        <v>58</v>
      </c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94"/>
      <c r="AA70" s="95"/>
      <c r="AB70" s="163">
        <f>'[4]Publikasi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3"/>
      <c r="C71" s="102"/>
      <c r="D71" s="88"/>
      <c r="E71" s="88"/>
      <c r="F71" s="89"/>
      <c r="G71" s="69">
        <v>16</v>
      </c>
      <c r="H71" s="78" t="s">
        <v>59</v>
      </c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94"/>
      <c r="AA71" s="95"/>
      <c r="AB71" s="163">
        <f>'[4]Publikasi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3"/>
      <c r="C72" s="102"/>
      <c r="D72" s="88"/>
      <c r="E72" s="88"/>
      <c r="F72" s="89"/>
      <c r="G72" s="69">
        <v>17</v>
      </c>
      <c r="H72" s="78" t="s">
        <v>60</v>
      </c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94"/>
      <c r="AA72" s="95"/>
      <c r="AB72" s="163">
        <f>'[4]Publikasi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3"/>
      <c r="C73" s="102"/>
      <c r="D73" s="88"/>
      <c r="E73" s="88"/>
      <c r="F73" s="89"/>
      <c r="G73" s="107">
        <v>18</v>
      </c>
      <c r="H73" s="108" t="s">
        <v>61</v>
      </c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10"/>
      <c r="AA73" s="111"/>
      <c r="AB73" s="163">
        <f>'[4]Publikasi '!F100+'[4]Publikasi '!F118+'[4]Publikasi '!F136+'[4]Publikasi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96"/>
      <c r="C74" s="88"/>
      <c r="D74" s="88"/>
      <c r="E74" s="88"/>
      <c r="F74" s="89"/>
      <c r="G74" s="99"/>
      <c r="H74" s="90" t="s">
        <v>62</v>
      </c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91"/>
      <c r="AA74" s="92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96"/>
      <c r="C75" s="88"/>
      <c r="D75" s="88"/>
      <c r="E75" s="88"/>
      <c r="F75" s="89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79"/>
      <c r="C76" s="97"/>
      <c r="D76" s="97"/>
      <c r="E76" s="97"/>
      <c r="F76" s="98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96"/>
      <c r="C77" s="88"/>
      <c r="D77" s="88"/>
      <c r="E77" s="88"/>
      <c r="F77" s="89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'[4]Pengembangan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2" t="s">
        <v>33</v>
      </c>
      <c r="D78" s="102"/>
      <c r="E78" s="102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2" t="s">
        <v>66</v>
      </c>
      <c r="D79" s="102"/>
      <c r="E79" s="102"/>
      <c r="F79" s="116"/>
      <c r="G79" s="69">
        <v>21</v>
      </c>
      <c r="H79" s="78" t="s">
        <v>67</v>
      </c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5"/>
      <c r="AB79" s="163">
        <f>'[4]Pengembangan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2" t="s">
        <v>68</v>
      </c>
      <c r="D80" s="102"/>
      <c r="E80" s="102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68"/>
      <c r="C82" s="121"/>
      <c r="D82" s="88"/>
      <c r="E82" s="88"/>
      <c r="F82" s="89"/>
      <c r="G82" s="122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123"/>
    </row>
    <row r="83" spans="2:34" ht="15.75" customHeight="1" x14ac:dyDescent="0.35">
      <c r="B83" s="93" t="s">
        <v>70</v>
      </c>
      <c r="C83" s="87" t="s">
        <v>71</v>
      </c>
      <c r="D83" s="88"/>
      <c r="E83" s="88"/>
      <c r="F83" s="89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96"/>
      <c r="C84" s="124" t="s">
        <v>73</v>
      </c>
      <c r="D84" s="88"/>
      <c r="E84" s="88"/>
      <c r="F84" s="89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96"/>
      <c r="C85" s="88"/>
      <c r="D85" s="88"/>
      <c r="E85" s="88"/>
      <c r="F85" s="89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96"/>
      <c r="C86" s="88"/>
      <c r="D86" s="88"/>
      <c r="E86" s="88"/>
      <c r="F86" s="89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96"/>
      <c r="C87" s="88"/>
      <c r="D87" s="88"/>
      <c r="E87" s="88"/>
      <c r="F87" s="89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96"/>
      <c r="C88" s="88"/>
      <c r="D88" s="88"/>
      <c r="E88" s="88"/>
      <c r="F88" s="89"/>
      <c r="G88" s="153" t="s">
        <v>87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96"/>
      <c r="C89" s="88"/>
      <c r="D89" s="88"/>
      <c r="E89" s="88"/>
      <c r="F89" s="89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96"/>
      <c r="C90" s="88"/>
      <c r="D90" s="88"/>
      <c r="E90" s="88"/>
      <c r="F90" s="89"/>
      <c r="G90" s="128" t="s">
        <v>75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96"/>
      <c r="C91" s="88"/>
      <c r="D91" s="88"/>
      <c r="E91" s="88"/>
      <c r="F91" s="89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96"/>
      <c r="C92" s="88"/>
      <c r="D92" s="88"/>
      <c r="E92" s="88"/>
      <c r="F92" s="89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96"/>
      <c r="C93" s="88"/>
      <c r="D93" s="88"/>
      <c r="E93" s="88"/>
      <c r="F93" s="89"/>
      <c r="G93" s="128" t="s">
        <v>76</v>
      </c>
      <c r="H93" s="129"/>
      <c r="I93" s="129"/>
      <c r="J93" s="129"/>
      <c r="K93" s="129"/>
      <c r="L93" s="130"/>
      <c r="M93" s="129"/>
      <c r="N93" s="129" t="s">
        <v>77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96"/>
      <c r="C94" s="88"/>
      <c r="D94" s="88"/>
      <c r="E94" s="88"/>
      <c r="F94" s="89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96"/>
      <c r="C95" s="88"/>
      <c r="D95" s="88"/>
      <c r="E95" s="88"/>
      <c r="F95" s="89"/>
      <c r="G95" s="26" t="s">
        <v>78</v>
      </c>
      <c r="H95" s="129"/>
      <c r="I95" s="129"/>
      <c r="J95" s="129"/>
      <c r="K95" s="129"/>
      <c r="L95" s="130"/>
      <c r="M95" s="129"/>
      <c r="N95" s="129" t="s">
        <v>79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79"/>
      <c r="C96" s="97"/>
      <c r="D96" s="97"/>
      <c r="E96" s="97"/>
      <c r="F96" s="98"/>
      <c r="G96" s="50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132"/>
    </row>
    <row r="97" spans="2:34" ht="6" customHeight="1" x14ac:dyDescent="0.35">
      <c r="B97" s="51"/>
      <c r="C97" s="52"/>
      <c r="D97" s="52"/>
      <c r="E97" s="52"/>
      <c r="F97" s="52"/>
      <c r="G97" s="122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123"/>
    </row>
    <row r="98" spans="2:34" ht="20.25" customHeight="1" x14ac:dyDescent="0.35">
      <c r="B98" s="103" t="s">
        <v>80</v>
      </c>
      <c r="C98" s="102" t="s">
        <v>81</v>
      </c>
      <c r="D98" s="133"/>
      <c r="E98" s="88"/>
      <c r="F98" s="88"/>
      <c r="G98" s="134" t="s">
        <v>82</v>
      </c>
      <c r="H98" s="135" t="s">
        <v>83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3"/>
      <c r="C99" s="102"/>
      <c r="D99" s="133"/>
      <c r="E99" s="88"/>
      <c r="F99" s="88"/>
      <c r="G99" s="137" t="s">
        <v>84</v>
      </c>
      <c r="H99" s="26" t="s">
        <v>85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79"/>
      <c r="C100" s="97"/>
      <c r="D100" s="97"/>
      <c r="E100" s="97"/>
      <c r="F100" s="97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016C0-BF7A-418C-AB41-F88CEFEE3122}">
  <sheetPr>
    <tabColor theme="1"/>
  </sheetPr>
  <dimension ref="B2:AH158"/>
  <sheetViews>
    <sheetView showGridLines="0" topLeftCell="A48" zoomScale="75" zoomScaleNormal="75" workbookViewId="0">
      <selection activeCell="AK63" sqref="AK6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'[3]Form P2KB 01'!V7:X8</f>
        <v>2</v>
      </c>
      <c r="W7" s="261"/>
      <c r="X7" s="273"/>
      <c r="Y7" s="241">
        <f>'[3]Form P2KB 01'!Y7:AA8</f>
        <v>0</v>
      </c>
      <c r="Z7" s="242"/>
      <c r="AA7" s="243"/>
      <c r="AB7" s="241">
        <f>'[3]Form P2KB 01'!AB7:AD8</f>
        <v>1</v>
      </c>
      <c r="AC7" s="242"/>
      <c r="AD7" s="243"/>
      <c r="AE7" s="241">
        <f>'[3]Form P2KB 01'!AE7:AG8</f>
        <v>8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'[3]Form P2KB 01'!V10</f>
        <v>0</v>
      </c>
      <c r="W10" s="20">
        <f>'[3]Form P2KB 01'!W10</f>
        <v>1</v>
      </c>
      <c r="X10" s="21"/>
      <c r="Y10" s="20">
        <f>'[3]Form P2KB 01'!Y10</f>
        <v>1</v>
      </c>
      <c r="Z10" s="22">
        <f>'[3]Form P2KB 01'!Z10</f>
        <v>8</v>
      </c>
      <c r="AA10" s="249" t="s">
        <v>12</v>
      </c>
      <c r="AB10" s="250"/>
      <c r="AC10" s="20">
        <f>'[3]Form P2KB 01'!AC10</f>
        <v>1</v>
      </c>
      <c r="AD10" s="20">
        <f>'[3]Form P2KB 01'!AD10</f>
        <v>2</v>
      </c>
      <c r="AE10" s="21"/>
      <c r="AF10" s="20">
        <f>'[3]Form P2KB 01'!AF10</f>
        <v>1</v>
      </c>
      <c r="AG10" s="20">
        <f>'[3]Form P2KB 01'!AG10</f>
        <v>8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'[3]Form P2KB 01'!F13</f>
        <v>0</v>
      </c>
      <c r="G13" s="28">
        <f>'[3]Form P2KB 01'!G13</f>
        <v>0</v>
      </c>
      <c r="H13" s="28">
        <f>'[3]Form P2KB 01'!H13</f>
        <v>0</v>
      </c>
      <c r="I13" s="29">
        <f>'[3]Form P2KB 01'!I13</f>
        <v>0</v>
      </c>
      <c r="J13" s="30"/>
      <c r="K13" s="29">
        <f>'[3]Form P2KB 01'!K13</f>
        <v>0</v>
      </c>
      <c r="L13" s="29">
        <f>'[3]Form P2KB 01'!L13</f>
        <v>0</v>
      </c>
      <c r="M13" s="29">
        <f>'[3]Form P2KB 01'!M13</f>
        <v>0</v>
      </c>
      <c r="N13" s="29">
        <f>'[3]Form P2KB 01'!N13</f>
        <v>0</v>
      </c>
      <c r="O13" s="29">
        <f>'[3]Form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41"/>
      <c r="C14" s="32"/>
      <c r="D14" s="49"/>
      <c r="E14" s="33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ht="4.5" customHeight="1" x14ac:dyDescent="0.35">
      <c r="B15" s="216" t="s">
        <v>15</v>
      </c>
      <c r="C15" s="217"/>
      <c r="D15" s="37"/>
      <c r="E15" s="3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39" t="s">
        <v>14</v>
      </c>
      <c r="E16" s="62"/>
      <c r="F16" s="28">
        <f>'[3]Form P2KB 01'!F16</f>
        <v>1</v>
      </c>
      <c r="G16" s="28">
        <f>'[3]Form P2KB 01'!G16</f>
        <v>3</v>
      </c>
      <c r="H16" s="28">
        <f>'[3]Form P2KB 01'!H16</f>
        <v>4</v>
      </c>
      <c r="I16" s="40"/>
      <c r="J16" s="28">
        <f>'[3]Form P2KB 01'!J16</f>
        <v>2</v>
      </c>
      <c r="K16" s="28">
        <f>'[3]Form P2KB 01'!K16</f>
        <v>0</v>
      </c>
      <c r="L16" s="28">
        <f>'[3]Form P2KB 01'!L16</f>
        <v>0</v>
      </c>
      <c r="M16" s="28">
        <f>'[3]Form P2KB 01'!M16</f>
        <v>5</v>
      </c>
      <c r="N16" s="40"/>
      <c r="O16" s="28">
        <f>'[3]Form P2KB 01'!O16</f>
        <v>0</v>
      </c>
      <c r="P16" s="28">
        <f>'[3]Form P2KB 01'!P16</f>
        <v>0</v>
      </c>
      <c r="Q16" s="28">
        <f>'[3]Form P2KB 01'!Q16</f>
        <v>3</v>
      </c>
      <c r="R16" s="28">
        <f>'[3]Form P2KB 01'!R16</f>
        <v>2</v>
      </c>
      <c r="S16" s="40"/>
      <c r="T16" s="28">
        <f>'[3]Form P2KB 01'!T16</f>
        <v>0</v>
      </c>
      <c r="U16" s="234">
        <f>'[3]Form P2KB 01'!U16:V16</f>
        <v>3</v>
      </c>
      <c r="V16" s="235"/>
      <c r="W16" s="234">
        <f>'[3]Form P2KB 01'!W16:X16</f>
        <v>9</v>
      </c>
      <c r="X16" s="235"/>
      <c r="Y16" s="234">
        <f>'[3]Form P2KB 01'!Y16:Z16</f>
        <v>1</v>
      </c>
      <c r="Z16" s="235"/>
      <c r="AA16" s="234">
        <f>'[3]Form P2KB 01'!AA16:AB16</f>
        <v>8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49"/>
      <c r="E17" s="67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4" ht="4.5" customHeight="1" x14ac:dyDescent="0.35">
      <c r="B18" s="216" t="s">
        <v>16</v>
      </c>
      <c r="C18" s="217"/>
      <c r="D18" s="39"/>
      <c r="E18" s="62"/>
      <c r="F18" s="220" t="str">
        <f>'[3]Form P2KB 01'!F18:AG19</f>
        <v>Andry Surandy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2"/>
    </row>
    <row r="19" spans="2:34" ht="15.5" x14ac:dyDescent="0.35">
      <c r="B19" s="218"/>
      <c r="C19" s="219"/>
      <c r="D19" s="49" t="s">
        <v>14</v>
      </c>
      <c r="E19" s="67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3"/>
    </row>
    <row r="20" spans="2:34" ht="6.75" customHeight="1" x14ac:dyDescent="0.35">
      <c r="B20" s="236" t="s">
        <v>17</v>
      </c>
      <c r="C20" s="237"/>
      <c r="D20" s="39"/>
      <c r="E20" s="62"/>
      <c r="F20" s="220" t="str">
        <f>'[3]Form P2KB 01'!F20:AH21</f>
        <v>Surabaya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49" t="s">
        <v>14</v>
      </c>
      <c r="E21" s="67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41" t="s">
        <v>18</v>
      </c>
      <c r="C22" s="44"/>
      <c r="D22" s="49" t="s">
        <v>14</v>
      </c>
      <c r="E22" s="67"/>
      <c r="F22" s="240">
        <f>'[3]Form P2KB 01'!F22</f>
        <v>27325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39"/>
      <c r="E23" s="62"/>
      <c r="F23" s="220" t="str">
        <f>'[3]Form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49" t="s">
        <v>14</v>
      </c>
      <c r="E24" s="67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39"/>
      <c r="E25" s="62"/>
      <c r="F25" s="220">
        <f>'[3]Form P2KB 01'!F25:AH26</f>
        <v>44242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49" t="s">
        <v>14</v>
      </c>
      <c r="E26" s="67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5"/>
      <c r="C27" s="46"/>
      <c r="D27" s="39"/>
      <c r="E27" s="62"/>
      <c r="F27" s="220" t="str">
        <f>'[3]Form P2KB 01'!F27:AG29</f>
        <v>Grand Matoa No. CC 9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2"/>
    </row>
    <row r="28" spans="2:34" ht="13.5" customHeight="1" x14ac:dyDescent="0.35">
      <c r="B28" s="47" t="s">
        <v>21</v>
      </c>
      <c r="C28" s="48"/>
      <c r="D28" s="39" t="s">
        <v>14</v>
      </c>
      <c r="E28" s="6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2"/>
    </row>
    <row r="29" spans="2:34" ht="3" customHeight="1" x14ac:dyDescent="0.35">
      <c r="B29" s="41"/>
      <c r="C29" s="44"/>
      <c r="D29" s="49"/>
      <c r="E29" s="67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3"/>
    </row>
    <row r="30" spans="2:34" ht="19.5" customHeight="1" x14ac:dyDescent="0.35">
      <c r="B30" s="218" t="s">
        <v>22</v>
      </c>
      <c r="C30" s="219"/>
      <c r="D30" s="49" t="s">
        <v>14</v>
      </c>
      <c r="E30" s="67"/>
      <c r="F30" s="221" t="str">
        <f>'[3]Form P2KB 01'!F30:AG30</f>
        <v>Ciganjur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3"/>
    </row>
    <row r="31" spans="2:34" ht="4.5" customHeight="1" x14ac:dyDescent="0.35">
      <c r="B31" s="216" t="s">
        <v>23</v>
      </c>
      <c r="C31" s="217"/>
      <c r="D31" s="39"/>
      <c r="E31" s="62"/>
      <c r="F31" s="220" t="str">
        <f>'[3]Form P2KB 01'!F31:AH32</f>
        <v>Cipedak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49" t="s">
        <v>14</v>
      </c>
      <c r="E32" s="67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39"/>
      <c r="E33" s="62"/>
      <c r="F33" s="220" t="str">
        <f>'[3]Form P2KB 01'!F33:AH34</f>
        <v>Jakarta Selatan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49" t="s">
        <v>14</v>
      </c>
      <c r="E34" s="67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39"/>
      <c r="E35" s="62"/>
      <c r="F35" s="220" t="str">
        <f>'[3]Form P2KB 01'!F35:AH36</f>
        <v>DKI Jakarta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49" t="s">
        <v>14</v>
      </c>
      <c r="E36" s="67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39"/>
      <c r="E37" s="62"/>
      <c r="F37" s="220">
        <f>'[3]Form P2KB 01'!F37:AH38</f>
        <v>12560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49" t="s">
        <v>14</v>
      </c>
      <c r="E38" s="67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39"/>
      <c r="E39" s="62"/>
      <c r="F39" s="220" t="str">
        <f>'[3]Form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49" t="s">
        <v>14</v>
      </c>
      <c r="E40" s="67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39"/>
      <c r="E41" s="62"/>
      <c r="F41" s="220">
        <f>'[3]Form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49" t="s">
        <v>14</v>
      </c>
      <c r="E42" s="67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39"/>
      <c r="E43" s="62"/>
      <c r="F43" s="220" t="str">
        <f>'[3]Form P2KB 01'!F43:AH44</f>
        <v>08118431113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49" t="s">
        <v>14</v>
      </c>
      <c r="E44" s="67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62"/>
      <c r="F45" s="220" t="str">
        <f>'[3]Form P2KB 01'!F45:AH47</f>
        <v>arandrysppd74@gmail.com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6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0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1"/>
      <c r="C49" s="52"/>
      <c r="D49" s="52"/>
      <c r="E49" s="52"/>
      <c r="F49" s="53"/>
      <c r="G49" s="5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6"/>
      <c r="AA49" s="55"/>
      <c r="AB49" s="206">
        <f>[3]Profesional!I20+[3]Profesional!H48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7" t="s">
        <v>32</v>
      </c>
      <c r="C50" s="215" t="s">
        <v>33</v>
      </c>
      <c r="D50" s="198"/>
      <c r="E50" s="198"/>
      <c r="F50" s="199"/>
      <c r="G50" s="58">
        <v>1</v>
      </c>
      <c r="H50" s="59" t="s">
        <v>34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55"/>
      <c r="AA50" s="61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3"/>
      <c r="C51" s="215" t="s">
        <v>35</v>
      </c>
      <c r="D51" s="198"/>
      <c r="E51" s="198"/>
      <c r="F51" s="199"/>
      <c r="G51" s="99"/>
      <c r="H51" s="100" t="s">
        <v>36</v>
      </c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5"/>
      <c r="AA51" s="66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68"/>
      <c r="C52" s="197"/>
      <c r="D52" s="198"/>
      <c r="E52" s="198"/>
      <c r="F52" s="199"/>
      <c r="G52" s="69">
        <v>2</v>
      </c>
      <c r="H52" s="113" t="s">
        <v>37</v>
      </c>
      <c r="I52" s="114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1"/>
      <c r="AA52" s="72"/>
      <c r="AB52" s="163">
        <f>[3]Profesional!H77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68"/>
      <c r="C53" s="197"/>
      <c r="D53" s="198"/>
      <c r="E53" s="198"/>
      <c r="F53" s="199"/>
      <c r="G53" s="73">
        <v>3</v>
      </c>
      <c r="H53" s="113" t="s">
        <v>38</v>
      </c>
      <c r="I53" s="114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4"/>
      <c r="V53" s="74"/>
      <c r="W53" s="74"/>
      <c r="X53" s="74"/>
      <c r="Y53" s="74"/>
      <c r="Z53" s="71"/>
      <c r="AA53" s="72"/>
      <c r="AB53" s="163">
        <f>[3]Profesional!I117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68"/>
      <c r="C54" s="75"/>
      <c r="D54" s="76"/>
      <c r="E54" s="76"/>
      <c r="F54" s="77"/>
      <c r="G54" s="73">
        <v>4</v>
      </c>
      <c r="H54" s="78" t="s">
        <v>39</v>
      </c>
      <c r="I54" s="114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4"/>
      <c r="V54" s="74"/>
      <c r="W54" s="74"/>
      <c r="X54" s="74"/>
      <c r="Y54" s="74"/>
      <c r="Z54" s="71"/>
      <c r="AA54" s="72"/>
      <c r="AB54" s="163">
        <f>[3]Profesional!G134+[3]Profesional!G164+[3]Profesional!G180+[3]Profesional!H197</f>
        <v>50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68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52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79"/>
      <c r="C56" s="80"/>
      <c r="D56" s="80"/>
      <c r="E56" s="80"/>
      <c r="F56" s="81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1"/>
      <c r="C57" s="52"/>
      <c r="D57" s="52"/>
      <c r="E57" s="52"/>
      <c r="F57" s="53"/>
      <c r="G57" s="82"/>
      <c r="H57" s="83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163">
        <f>[3]Pembelajaran!H26</f>
        <v>66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86" t="s">
        <v>41</v>
      </c>
      <c r="C58" s="87" t="s">
        <v>33</v>
      </c>
      <c r="D58" s="88"/>
      <c r="E58" s="88"/>
      <c r="F58" s="89"/>
      <c r="G58" s="99">
        <v>6</v>
      </c>
      <c r="H58" s="90" t="s">
        <v>42</v>
      </c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3"/>
      <c r="C59" s="87" t="s">
        <v>43</v>
      </c>
      <c r="D59" s="88"/>
      <c r="E59" s="88"/>
      <c r="F59" s="89"/>
      <c r="G59" s="69">
        <v>7</v>
      </c>
      <c r="H59" s="78" t="s">
        <v>44</v>
      </c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163">
        <f>[3]Pembelajaran!G76+[3]Pembelajaran!G98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96"/>
      <c r="C60" s="88"/>
      <c r="D60" s="88"/>
      <c r="E60" s="88"/>
      <c r="F60" s="89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66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79"/>
      <c r="C61" s="97"/>
      <c r="D61" s="97"/>
      <c r="E61" s="97"/>
      <c r="F61" s="98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1"/>
      <c r="C62" s="52"/>
      <c r="D62" s="52"/>
      <c r="E62" s="52"/>
      <c r="F62" s="53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'[3]Pengabdian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86" t="s">
        <v>47</v>
      </c>
      <c r="C63" s="87" t="s">
        <v>48</v>
      </c>
      <c r="D63" s="88"/>
      <c r="E63" s="88"/>
      <c r="F63" s="89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1"/>
      <c r="C64" s="87" t="s">
        <v>49</v>
      </c>
      <c r="D64" s="88"/>
      <c r="E64" s="88"/>
      <c r="F64" s="89"/>
      <c r="G64" s="69">
        <v>10</v>
      </c>
      <c r="H64" s="78" t="s">
        <v>50</v>
      </c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163">
        <f>'[3]Pengabdian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1"/>
      <c r="C65" s="87" t="s">
        <v>51</v>
      </c>
      <c r="D65" s="88"/>
      <c r="E65" s="88"/>
      <c r="F65" s="89"/>
      <c r="G65" s="69">
        <v>11</v>
      </c>
      <c r="H65" s="78" t="s">
        <v>52</v>
      </c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163">
        <f>'[3]Pengabdian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96"/>
      <c r="C66" s="102"/>
      <c r="D66" s="88"/>
      <c r="E66" s="88"/>
      <c r="F66" s="89"/>
      <c r="G66" s="69">
        <v>12</v>
      </c>
      <c r="H66" s="78" t="s">
        <v>53</v>
      </c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5"/>
      <c r="AB66" s="163">
        <f>'[3]Pengabdian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3"/>
      <c r="C67" s="88"/>
      <c r="D67" s="88"/>
      <c r="E67" s="88"/>
      <c r="F67" s="89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79"/>
      <c r="C68" s="97"/>
      <c r="D68" s="97"/>
      <c r="E68" s="97"/>
      <c r="F68" s="98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4" t="s">
        <v>55</v>
      </c>
      <c r="C69" s="105" t="s">
        <v>48</v>
      </c>
      <c r="D69" s="52"/>
      <c r="E69" s="52"/>
      <c r="F69" s="53"/>
      <c r="G69" s="69">
        <v>14</v>
      </c>
      <c r="H69" s="78" t="s">
        <v>56</v>
      </c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94"/>
      <c r="AA69" s="95"/>
      <c r="AB69" s="163">
        <f>'[3]Publikasi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1"/>
      <c r="C70" s="87" t="s">
        <v>57</v>
      </c>
      <c r="D70" s="88"/>
      <c r="E70" s="88"/>
      <c r="F70" s="89"/>
      <c r="G70" s="69">
        <v>15</v>
      </c>
      <c r="H70" s="78" t="s">
        <v>58</v>
      </c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94"/>
      <c r="AA70" s="95"/>
      <c r="AB70" s="163">
        <f>'[3]Publikasi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3"/>
      <c r="C71" s="102"/>
      <c r="D71" s="88"/>
      <c r="E71" s="88"/>
      <c r="F71" s="89"/>
      <c r="G71" s="69">
        <v>16</v>
      </c>
      <c r="H71" s="78" t="s">
        <v>59</v>
      </c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94"/>
      <c r="AA71" s="95"/>
      <c r="AB71" s="163">
        <f>'[3]Publikasi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3"/>
      <c r="C72" s="102"/>
      <c r="D72" s="88"/>
      <c r="E72" s="88"/>
      <c r="F72" s="89"/>
      <c r="G72" s="69">
        <v>17</v>
      </c>
      <c r="H72" s="78" t="s">
        <v>60</v>
      </c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94"/>
      <c r="AA72" s="95"/>
      <c r="AB72" s="163">
        <f>'[3]Publikasi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3"/>
      <c r="C73" s="102"/>
      <c r="D73" s="88"/>
      <c r="E73" s="88"/>
      <c r="F73" s="89"/>
      <c r="G73" s="107">
        <v>18</v>
      </c>
      <c r="H73" s="108" t="s">
        <v>61</v>
      </c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10"/>
      <c r="AA73" s="111"/>
      <c r="AB73" s="163">
        <f>'[3]Publikasi '!F100+'[3]Publikasi '!F118+'[3]Publikasi '!F136+'[3]Publikasi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96"/>
      <c r="C74" s="88"/>
      <c r="D74" s="88"/>
      <c r="E74" s="88"/>
      <c r="F74" s="89"/>
      <c r="G74" s="99"/>
      <c r="H74" s="90" t="s">
        <v>62</v>
      </c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91"/>
      <c r="AA74" s="92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96"/>
      <c r="C75" s="88"/>
      <c r="D75" s="88"/>
      <c r="E75" s="88"/>
      <c r="F75" s="89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79"/>
      <c r="C76" s="97"/>
      <c r="D76" s="97"/>
      <c r="E76" s="97"/>
      <c r="F76" s="98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96"/>
      <c r="C77" s="88"/>
      <c r="D77" s="88"/>
      <c r="E77" s="88"/>
      <c r="F77" s="89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'[3]Pengembangan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2" t="s">
        <v>33</v>
      </c>
      <c r="D78" s="102"/>
      <c r="E78" s="102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2" t="s">
        <v>66</v>
      </c>
      <c r="D79" s="102"/>
      <c r="E79" s="102"/>
      <c r="F79" s="116"/>
      <c r="G79" s="69">
        <v>21</v>
      </c>
      <c r="H79" s="78" t="s">
        <v>67</v>
      </c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5"/>
      <c r="AB79" s="163">
        <f>'[3]Pengembangan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2" t="s">
        <v>68</v>
      </c>
      <c r="D80" s="102"/>
      <c r="E80" s="102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68"/>
      <c r="C82" s="121"/>
      <c r="D82" s="88"/>
      <c r="E82" s="88"/>
      <c r="F82" s="89"/>
      <c r="G82" s="122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123"/>
    </row>
    <row r="83" spans="2:34" ht="15.75" customHeight="1" x14ac:dyDescent="0.35">
      <c r="B83" s="93" t="s">
        <v>70</v>
      </c>
      <c r="C83" s="87" t="s">
        <v>71</v>
      </c>
      <c r="D83" s="88"/>
      <c r="E83" s="88"/>
      <c r="F83" s="89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96"/>
      <c r="C84" s="124" t="s">
        <v>73</v>
      </c>
      <c r="D84" s="88"/>
      <c r="E84" s="88"/>
      <c r="F84" s="89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96"/>
      <c r="C85" s="88"/>
      <c r="D85" s="88"/>
      <c r="E85" s="88"/>
      <c r="F85" s="89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96"/>
      <c r="C86" s="88"/>
      <c r="D86" s="88"/>
      <c r="E86" s="88"/>
      <c r="F86" s="89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96"/>
      <c r="C87" s="88"/>
      <c r="D87" s="88"/>
      <c r="E87" s="88"/>
      <c r="F87" s="89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96"/>
      <c r="C88" s="88"/>
      <c r="D88" s="88"/>
      <c r="E88" s="88"/>
      <c r="F88" s="89"/>
      <c r="G88" s="153" t="s">
        <v>88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96"/>
      <c r="C89" s="88"/>
      <c r="D89" s="88"/>
      <c r="E89" s="88"/>
      <c r="F89" s="89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96"/>
      <c r="C90" s="88"/>
      <c r="D90" s="88"/>
      <c r="E90" s="88"/>
      <c r="F90" s="89"/>
      <c r="G90" s="128" t="s">
        <v>75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96"/>
      <c r="C91" s="88"/>
      <c r="D91" s="88"/>
      <c r="E91" s="88"/>
      <c r="F91" s="89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96"/>
      <c r="C92" s="88"/>
      <c r="D92" s="88"/>
      <c r="E92" s="88"/>
      <c r="F92" s="89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96"/>
      <c r="C93" s="88"/>
      <c r="D93" s="88"/>
      <c r="E93" s="88"/>
      <c r="F93" s="89"/>
      <c r="G93" s="128" t="s">
        <v>76</v>
      </c>
      <c r="H93" s="129"/>
      <c r="I93" s="129"/>
      <c r="J93" s="129"/>
      <c r="K93" s="129"/>
      <c r="L93" s="130"/>
      <c r="M93" s="129"/>
      <c r="N93" s="129" t="s">
        <v>77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96"/>
      <c r="C94" s="88"/>
      <c r="D94" s="88"/>
      <c r="E94" s="88"/>
      <c r="F94" s="89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96"/>
      <c r="C95" s="88"/>
      <c r="D95" s="88"/>
      <c r="E95" s="88"/>
      <c r="F95" s="89"/>
      <c r="G95" s="26" t="s">
        <v>78</v>
      </c>
      <c r="H95" s="129"/>
      <c r="I95" s="129"/>
      <c r="J95" s="129"/>
      <c r="K95" s="129"/>
      <c r="L95" s="130"/>
      <c r="M95" s="129"/>
      <c r="N95" s="129" t="s">
        <v>79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79"/>
      <c r="C96" s="97"/>
      <c r="D96" s="97"/>
      <c r="E96" s="97"/>
      <c r="F96" s="98"/>
      <c r="G96" s="50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132"/>
    </row>
    <row r="97" spans="2:34" ht="6" customHeight="1" x14ac:dyDescent="0.35">
      <c r="B97" s="51"/>
      <c r="C97" s="52"/>
      <c r="D97" s="52"/>
      <c r="E97" s="52"/>
      <c r="F97" s="52"/>
      <c r="G97" s="122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123"/>
    </row>
    <row r="98" spans="2:34" ht="20.25" customHeight="1" x14ac:dyDescent="0.35">
      <c r="B98" s="103" t="s">
        <v>80</v>
      </c>
      <c r="C98" s="102" t="s">
        <v>81</v>
      </c>
      <c r="D98" s="133"/>
      <c r="E98" s="88"/>
      <c r="F98" s="88"/>
      <c r="G98" s="134" t="s">
        <v>82</v>
      </c>
      <c r="H98" s="135" t="s">
        <v>83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3"/>
      <c r="C99" s="102"/>
      <c r="D99" s="133"/>
      <c r="E99" s="88"/>
      <c r="F99" s="88"/>
      <c r="G99" s="137" t="s">
        <v>84</v>
      </c>
      <c r="H99" s="26" t="s">
        <v>85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79"/>
      <c r="C100" s="97"/>
      <c r="D100" s="97"/>
      <c r="E100" s="97"/>
      <c r="F100" s="97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77E3C-9DCD-42BB-8C42-2B7FAB9F4A92}">
  <sheetPr>
    <tabColor theme="1"/>
  </sheetPr>
  <dimension ref="B2:AH158"/>
  <sheetViews>
    <sheetView showGridLines="0" topLeftCell="A37" zoomScale="75" zoomScaleNormal="75" workbookViewId="0">
      <selection activeCell="AL53" sqref="AL53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'[2]Form P2KB 01'!V7:X8</f>
        <v>2</v>
      </c>
      <c r="W7" s="261"/>
      <c r="X7" s="273"/>
      <c r="Y7" s="241">
        <f>'[2]Form P2KB 01'!Y7:AA8</f>
        <v>0</v>
      </c>
      <c r="Z7" s="242"/>
      <c r="AA7" s="243"/>
      <c r="AB7" s="241">
        <f>'[2]Form P2KB 01'!AB7:AD8</f>
        <v>1</v>
      </c>
      <c r="AC7" s="242"/>
      <c r="AD7" s="243"/>
      <c r="AE7" s="241">
        <f>'[2]Form P2KB 01'!AE7:AG8</f>
        <v>9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'[2]Form P2KB 01'!V10</f>
        <v>0</v>
      </c>
      <c r="W10" s="20">
        <f>'[2]Form P2KB 01'!W10</f>
        <v>1</v>
      </c>
      <c r="X10" s="21"/>
      <c r="Y10" s="20">
        <f>'[2]Form P2KB 01'!Y10</f>
        <v>1</v>
      </c>
      <c r="Z10" s="22">
        <f>'[2]Form P2KB 01'!Z10</f>
        <v>8</v>
      </c>
      <c r="AA10" s="249" t="s">
        <v>12</v>
      </c>
      <c r="AB10" s="250"/>
      <c r="AC10" s="20">
        <f>'[2]Form P2KB 01'!AC10</f>
        <v>1</v>
      </c>
      <c r="AD10" s="20">
        <f>'[2]Form P2KB 01'!AD10</f>
        <v>2</v>
      </c>
      <c r="AE10" s="21"/>
      <c r="AF10" s="20">
        <f>'[2]Form P2KB 01'!AF10</f>
        <v>1</v>
      </c>
      <c r="AG10" s="20">
        <f>'[2]Form P2KB 01'!AG10</f>
        <v>9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'[2]Form P2KB 01'!F13</f>
        <v>0</v>
      </c>
      <c r="G13" s="28">
        <f>'[2]Form P2KB 01'!G13</f>
        <v>0</v>
      </c>
      <c r="H13" s="28">
        <f>'[2]Form P2KB 01'!H13</f>
        <v>0</v>
      </c>
      <c r="I13" s="29">
        <f>'[2]Form P2KB 01'!I13</f>
        <v>0</v>
      </c>
      <c r="J13" s="30"/>
      <c r="K13" s="29">
        <f>'[2]Form P2KB 01'!K13</f>
        <v>0</v>
      </c>
      <c r="L13" s="29">
        <f>'[2]Form P2KB 01'!L13</f>
        <v>0</v>
      </c>
      <c r="M13" s="29">
        <f>'[2]Form P2KB 01'!M13</f>
        <v>0</v>
      </c>
      <c r="N13" s="29">
        <f>'[2]Form P2KB 01'!N13</f>
        <v>0</v>
      </c>
      <c r="O13" s="29">
        <f>'[2]Form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41"/>
      <c r="C14" s="32"/>
      <c r="D14" s="49"/>
      <c r="E14" s="33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ht="4.5" customHeight="1" x14ac:dyDescent="0.35">
      <c r="B15" s="216" t="s">
        <v>15</v>
      </c>
      <c r="C15" s="217"/>
      <c r="D15" s="37"/>
      <c r="E15" s="3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39" t="s">
        <v>14</v>
      </c>
      <c r="E16" s="62"/>
      <c r="F16" s="28">
        <f>'[2]Form P2KB 01'!F16</f>
        <v>1</v>
      </c>
      <c r="G16" s="28">
        <f>'[2]Form P2KB 01'!G16</f>
        <v>3</v>
      </c>
      <c r="H16" s="28">
        <f>'[2]Form P2KB 01'!H16</f>
        <v>4</v>
      </c>
      <c r="I16" s="40"/>
      <c r="J16" s="28">
        <f>'[2]Form P2KB 01'!J16</f>
        <v>2</v>
      </c>
      <c r="K16" s="28">
        <f>'[2]Form P2KB 01'!K16</f>
        <v>0</v>
      </c>
      <c r="L16" s="28">
        <f>'[2]Form P2KB 01'!L16</f>
        <v>0</v>
      </c>
      <c r="M16" s="28">
        <f>'[2]Form P2KB 01'!M16</f>
        <v>5</v>
      </c>
      <c r="N16" s="40"/>
      <c r="O16" s="28">
        <f>'[2]Form P2KB 01'!O16</f>
        <v>0</v>
      </c>
      <c r="P16" s="28">
        <f>'[2]Form P2KB 01'!P16</f>
        <v>0</v>
      </c>
      <c r="Q16" s="28">
        <f>'[2]Form P2KB 01'!Q16</f>
        <v>3</v>
      </c>
      <c r="R16" s="28">
        <f>'[2]Form P2KB 01'!R16</f>
        <v>2</v>
      </c>
      <c r="S16" s="40"/>
      <c r="T16" s="28">
        <f>'[2]Form P2KB 01'!T16</f>
        <v>0</v>
      </c>
      <c r="U16" s="234">
        <f>'[2]Form P2KB 01'!U16:V16</f>
        <v>3</v>
      </c>
      <c r="V16" s="235"/>
      <c r="W16" s="234">
        <f>'[2]Form P2KB 01'!W16:X16</f>
        <v>9</v>
      </c>
      <c r="X16" s="235"/>
      <c r="Y16" s="234">
        <f>'[2]Form P2KB 01'!Y16:Z16</f>
        <v>1</v>
      </c>
      <c r="Z16" s="235"/>
      <c r="AA16" s="234">
        <f>'[2]Form P2KB 01'!AA16:AB16</f>
        <v>8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49"/>
      <c r="E17" s="67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4" ht="4.5" customHeight="1" x14ac:dyDescent="0.35">
      <c r="B18" s="216" t="s">
        <v>16</v>
      </c>
      <c r="C18" s="217"/>
      <c r="D18" s="39"/>
      <c r="E18" s="62"/>
      <c r="F18" s="220" t="str">
        <f>'[2]Form P2KB 01'!F18:AG19</f>
        <v>Andry Surandy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2"/>
    </row>
    <row r="19" spans="2:34" ht="15.5" x14ac:dyDescent="0.35">
      <c r="B19" s="218"/>
      <c r="C19" s="219"/>
      <c r="D19" s="49" t="s">
        <v>14</v>
      </c>
      <c r="E19" s="67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3"/>
    </row>
    <row r="20" spans="2:34" ht="6.75" customHeight="1" x14ac:dyDescent="0.35">
      <c r="B20" s="236" t="s">
        <v>17</v>
      </c>
      <c r="C20" s="237"/>
      <c r="D20" s="39"/>
      <c r="E20" s="62"/>
      <c r="F20" s="220" t="str">
        <f>'[2]Form P2KB 01'!F20:AH21</f>
        <v>Surabaya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49" t="s">
        <v>14</v>
      </c>
      <c r="E21" s="67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41" t="s">
        <v>18</v>
      </c>
      <c r="C22" s="44"/>
      <c r="D22" s="49" t="s">
        <v>14</v>
      </c>
      <c r="E22" s="67"/>
      <c r="F22" s="240">
        <f>'[2]Form P2KB 01'!F22</f>
        <v>27325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39"/>
      <c r="E23" s="62"/>
      <c r="F23" s="220" t="str">
        <f>'[2]Form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49" t="s">
        <v>14</v>
      </c>
      <c r="E24" s="67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39"/>
      <c r="E25" s="62"/>
      <c r="F25" s="220">
        <f>'[2]Form P2KB 01'!F25:AH26</f>
        <v>44242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49" t="s">
        <v>14</v>
      </c>
      <c r="E26" s="67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5"/>
      <c r="C27" s="46"/>
      <c r="D27" s="39"/>
      <c r="E27" s="62"/>
      <c r="F27" s="220" t="str">
        <f>'[2]Form P2KB 01'!F27:AG29</f>
        <v>Grand Matoa No. CC 9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2"/>
    </row>
    <row r="28" spans="2:34" ht="13.5" customHeight="1" x14ac:dyDescent="0.35">
      <c r="B28" s="47" t="s">
        <v>21</v>
      </c>
      <c r="C28" s="48"/>
      <c r="D28" s="39" t="s">
        <v>14</v>
      </c>
      <c r="E28" s="6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2"/>
    </row>
    <row r="29" spans="2:34" ht="3" customHeight="1" x14ac:dyDescent="0.35">
      <c r="B29" s="41"/>
      <c r="C29" s="44"/>
      <c r="D29" s="49"/>
      <c r="E29" s="67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3"/>
    </row>
    <row r="30" spans="2:34" ht="19.5" customHeight="1" x14ac:dyDescent="0.35">
      <c r="B30" s="218" t="s">
        <v>22</v>
      </c>
      <c r="C30" s="219"/>
      <c r="D30" s="49" t="s">
        <v>14</v>
      </c>
      <c r="E30" s="67"/>
      <c r="F30" s="221" t="str">
        <f>'[2]Form P2KB 01'!F30:AG30</f>
        <v>Ciganjur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3"/>
    </row>
    <row r="31" spans="2:34" ht="4.5" customHeight="1" x14ac:dyDescent="0.35">
      <c r="B31" s="216" t="s">
        <v>23</v>
      </c>
      <c r="C31" s="217"/>
      <c r="D31" s="39"/>
      <c r="E31" s="62"/>
      <c r="F31" s="220" t="str">
        <f>'[2]Form P2KB 01'!F31:AH32</f>
        <v>Cipedak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49" t="s">
        <v>14</v>
      </c>
      <c r="E32" s="67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39"/>
      <c r="E33" s="62"/>
      <c r="F33" s="220" t="str">
        <f>'[2]Form P2KB 01'!F33:AH34</f>
        <v>Jakarta Selatan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49" t="s">
        <v>14</v>
      </c>
      <c r="E34" s="67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39"/>
      <c r="E35" s="62"/>
      <c r="F35" s="220" t="str">
        <f>'[2]Form P2KB 01'!F35:AH36</f>
        <v>DKI Jakarta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49" t="s">
        <v>14</v>
      </c>
      <c r="E36" s="67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39"/>
      <c r="E37" s="62"/>
      <c r="F37" s="220">
        <f>'[2]Form P2KB 01'!F37:AH38</f>
        <v>12560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49" t="s">
        <v>14</v>
      </c>
      <c r="E38" s="67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39"/>
      <c r="E39" s="62"/>
      <c r="F39" s="220" t="str">
        <f>'[2]Form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49" t="s">
        <v>14</v>
      </c>
      <c r="E40" s="67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39"/>
      <c r="E41" s="62"/>
      <c r="F41" s="220">
        <f>'[2]Form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49" t="s">
        <v>14</v>
      </c>
      <c r="E42" s="67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39"/>
      <c r="E43" s="62"/>
      <c r="F43" s="220" t="str">
        <f>'[2]Form P2KB 01'!F43:AH44</f>
        <v>08118431113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49" t="s">
        <v>14</v>
      </c>
      <c r="E44" s="67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62"/>
      <c r="F45" s="220" t="str">
        <f>'[2]Form P2KB 01'!F45:AH47</f>
        <v>arandrysppd74@gmail.com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6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0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1"/>
      <c r="C49" s="52"/>
      <c r="D49" s="52"/>
      <c r="E49" s="52"/>
      <c r="F49" s="53"/>
      <c r="G49" s="5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6"/>
      <c r="AA49" s="55"/>
      <c r="AB49" s="206">
        <f>[2]Profesional!I20+[2]Profesional!H48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7" t="s">
        <v>32</v>
      </c>
      <c r="C50" s="215" t="s">
        <v>33</v>
      </c>
      <c r="D50" s="198"/>
      <c r="E50" s="198"/>
      <c r="F50" s="199"/>
      <c r="G50" s="58">
        <v>1</v>
      </c>
      <c r="H50" s="59" t="s">
        <v>34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55"/>
      <c r="AA50" s="61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3"/>
      <c r="C51" s="215" t="s">
        <v>35</v>
      </c>
      <c r="D51" s="198"/>
      <c r="E51" s="198"/>
      <c r="F51" s="199"/>
      <c r="G51" s="99"/>
      <c r="H51" s="100" t="s">
        <v>36</v>
      </c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5"/>
      <c r="AA51" s="66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68"/>
      <c r="C52" s="197"/>
      <c r="D52" s="198"/>
      <c r="E52" s="198"/>
      <c r="F52" s="199"/>
      <c r="G52" s="69">
        <v>2</v>
      </c>
      <c r="H52" s="113" t="s">
        <v>37</v>
      </c>
      <c r="I52" s="114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1"/>
      <c r="AA52" s="72"/>
      <c r="AB52" s="163">
        <f>[2]Profesional!H77</f>
        <v>2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68"/>
      <c r="C53" s="197"/>
      <c r="D53" s="198"/>
      <c r="E53" s="198"/>
      <c r="F53" s="199"/>
      <c r="G53" s="73">
        <v>3</v>
      </c>
      <c r="H53" s="113" t="s">
        <v>38</v>
      </c>
      <c r="I53" s="114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4"/>
      <c r="V53" s="74"/>
      <c r="W53" s="74"/>
      <c r="X53" s="74"/>
      <c r="Y53" s="74"/>
      <c r="Z53" s="71"/>
      <c r="AA53" s="72"/>
      <c r="AB53" s="163">
        <f>[2]Profesional!I117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68"/>
      <c r="C54" s="75"/>
      <c r="D54" s="76"/>
      <c r="E54" s="76"/>
      <c r="F54" s="77"/>
      <c r="G54" s="73">
        <v>4</v>
      </c>
      <c r="H54" s="78" t="s">
        <v>39</v>
      </c>
      <c r="I54" s="114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4"/>
      <c r="V54" s="74"/>
      <c r="W54" s="74"/>
      <c r="X54" s="74"/>
      <c r="Y54" s="74"/>
      <c r="Z54" s="71"/>
      <c r="AA54" s="72"/>
      <c r="AB54" s="163">
        <f>[2]Profesional!G134+[2]Profesional!G164+[2]Profesional!G180+[2]Profesional!H197</f>
        <v>50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68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52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79"/>
      <c r="C56" s="80"/>
      <c r="D56" s="80"/>
      <c r="E56" s="80"/>
      <c r="F56" s="81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1"/>
      <c r="C57" s="52"/>
      <c r="D57" s="52"/>
      <c r="E57" s="52"/>
      <c r="F57" s="53"/>
      <c r="G57" s="82"/>
      <c r="H57" s="83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163">
        <f>[2]Pembelajaran!H22</f>
        <v>24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86" t="s">
        <v>41</v>
      </c>
      <c r="C58" s="87" t="s">
        <v>33</v>
      </c>
      <c r="D58" s="88"/>
      <c r="E58" s="88"/>
      <c r="F58" s="89"/>
      <c r="G58" s="99">
        <v>6</v>
      </c>
      <c r="H58" s="90" t="s">
        <v>42</v>
      </c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3"/>
      <c r="C59" s="87" t="s">
        <v>43</v>
      </c>
      <c r="D59" s="88"/>
      <c r="E59" s="88"/>
      <c r="F59" s="89"/>
      <c r="G59" s="69">
        <v>7</v>
      </c>
      <c r="H59" s="78" t="s">
        <v>44</v>
      </c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163">
        <f>[2]Pembelajaran!G72+[2]Pembelajaran!G94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96"/>
      <c r="C60" s="88"/>
      <c r="D60" s="88"/>
      <c r="E60" s="88"/>
      <c r="F60" s="89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24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79"/>
      <c r="C61" s="97"/>
      <c r="D61" s="97"/>
      <c r="E61" s="97"/>
      <c r="F61" s="98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1"/>
      <c r="C62" s="52"/>
      <c r="D62" s="52"/>
      <c r="E62" s="52"/>
      <c r="F62" s="53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'[2]Pengabdian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86" t="s">
        <v>47</v>
      </c>
      <c r="C63" s="87" t="s">
        <v>48</v>
      </c>
      <c r="D63" s="88"/>
      <c r="E63" s="88"/>
      <c r="F63" s="89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1"/>
      <c r="C64" s="87" t="s">
        <v>49</v>
      </c>
      <c r="D64" s="88"/>
      <c r="E64" s="88"/>
      <c r="F64" s="89"/>
      <c r="G64" s="69">
        <v>10</v>
      </c>
      <c r="H64" s="78" t="s">
        <v>50</v>
      </c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163">
        <f>'[2]Pengabdian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1"/>
      <c r="C65" s="87" t="s">
        <v>51</v>
      </c>
      <c r="D65" s="88"/>
      <c r="E65" s="88"/>
      <c r="F65" s="89"/>
      <c r="G65" s="69">
        <v>11</v>
      </c>
      <c r="H65" s="78" t="s">
        <v>52</v>
      </c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163">
        <f>'[2]Pengabdian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96"/>
      <c r="C66" s="102"/>
      <c r="D66" s="88"/>
      <c r="E66" s="88"/>
      <c r="F66" s="89"/>
      <c r="G66" s="69">
        <v>12</v>
      </c>
      <c r="H66" s="78" t="s">
        <v>53</v>
      </c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5"/>
      <c r="AB66" s="163">
        <f>'[2]Pengabdian Masy-Profesi'!G125</f>
        <v>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3"/>
      <c r="C67" s="88"/>
      <c r="D67" s="88"/>
      <c r="E67" s="88"/>
      <c r="F67" s="89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79"/>
      <c r="C68" s="97"/>
      <c r="D68" s="97"/>
      <c r="E68" s="97"/>
      <c r="F68" s="98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4" t="s">
        <v>55</v>
      </c>
      <c r="C69" s="105" t="s">
        <v>48</v>
      </c>
      <c r="D69" s="52"/>
      <c r="E69" s="52"/>
      <c r="F69" s="53"/>
      <c r="G69" s="69">
        <v>14</v>
      </c>
      <c r="H69" s="78" t="s">
        <v>56</v>
      </c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94"/>
      <c r="AA69" s="95"/>
      <c r="AB69" s="163">
        <f>'[2]Publikasi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1"/>
      <c r="C70" s="87" t="s">
        <v>57</v>
      </c>
      <c r="D70" s="88"/>
      <c r="E70" s="88"/>
      <c r="F70" s="89"/>
      <c r="G70" s="69">
        <v>15</v>
      </c>
      <c r="H70" s="78" t="s">
        <v>58</v>
      </c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94"/>
      <c r="AA70" s="95"/>
      <c r="AB70" s="163">
        <f>'[2]Publikasi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3"/>
      <c r="C71" s="102"/>
      <c r="D71" s="88"/>
      <c r="E71" s="88"/>
      <c r="F71" s="89"/>
      <c r="G71" s="69">
        <v>16</v>
      </c>
      <c r="H71" s="78" t="s">
        <v>59</v>
      </c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94"/>
      <c r="AA71" s="95"/>
      <c r="AB71" s="163">
        <f>'[2]Publikasi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3"/>
      <c r="C72" s="102"/>
      <c r="D72" s="88"/>
      <c r="E72" s="88"/>
      <c r="F72" s="89"/>
      <c r="G72" s="69">
        <v>17</v>
      </c>
      <c r="H72" s="78" t="s">
        <v>60</v>
      </c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94"/>
      <c r="AA72" s="95"/>
      <c r="AB72" s="163">
        <f>'[2]Publikasi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3"/>
      <c r="C73" s="102"/>
      <c r="D73" s="88"/>
      <c r="E73" s="88"/>
      <c r="F73" s="89"/>
      <c r="G73" s="107">
        <v>18</v>
      </c>
      <c r="H73" s="108" t="s">
        <v>61</v>
      </c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10"/>
      <c r="AA73" s="111"/>
      <c r="AB73" s="163">
        <f>'[2]Publikasi '!F100+'[2]Publikasi '!F118+'[2]Publikasi '!F136+'[2]Publikasi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96"/>
      <c r="C74" s="88"/>
      <c r="D74" s="88"/>
      <c r="E74" s="88"/>
      <c r="F74" s="89"/>
      <c r="G74" s="99"/>
      <c r="H74" s="90" t="s">
        <v>62</v>
      </c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91"/>
      <c r="AA74" s="92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96"/>
      <c r="C75" s="88"/>
      <c r="D75" s="88"/>
      <c r="E75" s="88"/>
      <c r="F75" s="89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79"/>
      <c r="C76" s="97"/>
      <c r="D76" s="97"/>
      <c r="E76" s="97"/>
      <c r="F76" s="98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96"/>
      <c r="C77" s="88"/>
      <c r="D77" s="88"/>
      <c r="E77" s="88"/>
      <c r="F77" s="89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'[2]Pengembangan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2" t="s">
        <v>33</v>
      </c>
      <c r="D78" s="102"/>
      <c r="E78" s="102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2" t="s">
        <v>66</v>
      </c>
      <c r="D79" s="102"/>
      <c r="E79" s="102"/>
      <c r="F79" s="116"/>
      <c r="G79" s="69">
        <v>21</v>
      </c>
      <c r="H79" s="78" t="s">
        <v>67</v>
      </c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5"/>
      <c r="AB79" s="163">
        <f>'[2]Pengembangan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2" t="s">
        <v>68</v>
      </c>
      <c r="D80" s="102"/>
      <c r="E80" s="102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68"/>
      <c r="C82" s="121"/>
      <c r="D82" s="88"/>
      <c r="E82" s="88"/>
      <c r="F82" s="89"/>
      <c r="G82" s="122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123"/>
    </row>
    <row r="83" spans="2:34" ht="15.75" customHeight="1" x14ac:dyDescent="0.35">
      <c r="B83" s="93" t="s">
        <v>70</v>
      </c>
      <c r="C83" s="87" t="s">
        <v>71</v>
      </c>
      <c r="D83" s="88"/>
      <c r="E83" s="88"/>
      <c r="F83" s="89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96"/>
      <c r="C84" s="124" t="s">
        <v>73</v>
      </c>
      <c r="D84" s="88"/>
      <c r="E84" s="88"/>
      <c r="F84" s="89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96"/>
      <c r="C85" s="88"/>
      <c r="D85" s="88"/>
      <c r="E85" s="88"/>
      <c r="F85" s="89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96"/>
      <c r="C86" s="88"/>
      <c r="D86" s="88"/>
      <c r="E86" s="88"/>
      <c r="F86" s="89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96"/>
      <c r="C87" s="88"/>
      <c r="D87" s="88"/>
      <c r="E87" s="88"/>
      <c r="F87" s="89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96"/>
      <c r="C88" s="88"/>
      <c r="D88" s="88"/>
      <c r="E88" s="88"/>
      <c r="F88" s="89"/>
      <c r="G88" s="153" t="s">
        <v>89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96"/>
      <c r="C89" s="88"/>
      <c r="D89" s="88"/>
      <c r="E89" s="88"/>
      <c r="F89" s="89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96"/>
      <c r="C90" s="88"/>
      <c r="D90" s="88"/>
      <c r="E90" s="88"/>
      <c r="F90" s="89"/>
      <c r="G90" s="128" t="s">
        <v>75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96"/>
      <c r="C91" s="88"/>
      <c r="D91" s="88"/>
      <c r="E91" s="88"/>
      <c r="F91" s="89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96"/>
      <c r="C92" s="88"/>
      <c r="D92" s="88"/>
      <c r="E92" s="88"/>
      <c r="F92" s="89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96"/>
      <c r="C93" s="88"/>
      <c r="D93" s="88"/>
      <c r="E93" s="88"/>
      <c r="F93" s="89"/>
      <c r="G93" s="128" t="s">
        <v>76</v>
      </c>
      <c r="H93" s="129"/>
      <c r="I93" s="129"/>
      <c r="J93" s="129"/>
      <c r="K93" s="129"/>
      <c r="L93" s="130"/>
      <c r="M93" s="129"/>
      <c r="N93" s="129" t="s">
        <v>77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96"/>
      <c r="C94" s="88"/>
      <c r="D94" s="88"/>
      <c r="E94" s="88"/>
      <c r="F94" s="89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96"/>
      <c r="C95" s="88"/>
      <c r="D95" s="88"/>
      <c r="E95" s="88"/>
      <c r="F95" s="89"/>
      <c r="G95" s="26" t="s">
        <v>78</v>
      </c>
      <c r="H95" s="129"/>
      <c r="I95" s="129"/>
      <c r="J95" s="129"/>
      <c r="K95" s="129"/>
      <c r="L95" s="130"/>
      <c r="M95" s="129"/>
      <c r="N95" s="129" t="s">
        <v>79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79"/>
      <c r="C96" s="97"/>
      <c r="D96" s="97"/>
      <c r="E96" s="97"/>
      <c r="F96" s="98"/>
      <c r="G96" s="50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132"/>
    </row>
    <row r="97" spans="2:34" ht="6" customHeight="1" x14ac:dyDescent="0.35">
      <c r="B97" s="51"/>
      <c r="C97" s="52"/>
      <c r="D97" s="52"/>
      <c r="E97" s="52"/>
      <c r="F97" s="52"/>
      <c r="G97" s="122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123"/>
    </row>
    <row r="98" spans="2:34" ht="20.25" customHeight="1" x14ac:dyDescent="0.35">
      <c r="B98" s="103" t="s">
        <v>80</v>
      </c>
      <c r="C98" s="102" t="s">
        <v>81</v>
      </c>
      <c r="D98" s="133"/>
      <c r="E98" s="88"/>
      <c r="F98" s="88"/>
      <c r="G98" s="134" t="s">
        <v>82</v>
      </c>
      <c r="H98" s="135" t="s">
        <v>83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3"/>
      <c r="C99" s="102"/>
      <c r="D99" s="133"/>
      <c r="E99" s="88"/>
      <c r="F99" s="88"/>
      <c r="G99" s="137" t="s">
        <v>84</v>
      </c>
      <c r="H99" s="26" t="s">
        <v>85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79"/>
      <c r="C100" s="97"/>
      <c r="D100" s="97"/>
      <c r="E100" s="97"/>
      <c r="F100" s="97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D6545-F6D9-4B41-9538-9908E37F877A}">
  <sheetPr>
    <tabColor theme="1"/>
  </sheetPr>
  <dimension ref="B2:AH158"/>
  <sheetViews>
    <sheetView showGridLines="0" tabSelected="1" zoomScale="75" zoomScaleNormal="75" workbookViewId="0">
      <selection activeCell="AO19" sqref="AO19"/>
    </sheetView>
  </sheetViews>
  <sheetFormatPr defaultColWidth="9.1796875" defaultRowHeight="14.5" x14ac:dyDescent="0.35"/>
  <cols>
    <col min="1" max="1" width="0.7265625" style="4" customWidth="1"/>
    <col min="2" max="2" width="3.26953125" style="4" customWidth="1"/>
    <col min="3" max="3" width="20.26953125" style="4" customWidth="1"/>
    <col min="4" max="4" width="1.1796875" style="4" customWidth="1"/>
    <col min="5" max="5" width="0.453125" style="4" customWidth="1"/>
    <col min="6" max="6" width="4" style="4" customWidth="1"/>
    <col min="7" max="18" width="3.54296875" style="4" customWidth="1"/>
    <col min="19" max="19" width="3" style="4" customWidth="1"/>
    <col min="20" max="20" width="3.54296875" style="4" customWidth="1"/>
    <col min="21" max="21" width="1" style="4" customWidth="1"/>
    <col min="22" max="23" width="2.54296875" style="4" customWidth="1"/>
    <col min="24" max="24" width="1.1796875" style="4" customWidth="1"/>
    <col min="25" max="25" width="2.54296875" style="4" customWidth="1"/>
    <col min="26" max="26" width="2.26953125" style="4" customWidth="1"/>
    <col min="27" max="27" width="2.54296875" style="4" customWidth="1"/>
    <col min="28" max="28" width="2" style="4" customWidth="1"/>
    <col min="29" max="30" width="2.54296875" style="4" customWidth="1"/>
    <col min="31" max="31" width="1.7265625" style="4" customWidth="1"/>
    <col min="32" max="33" width="2.54296875" style="4" customWidth="1"/>
    <col min="34" max="34" width="7.26953125" style="4" customWidth="1"/>
    <col min="35" max="256" width="9.1796875" style="4"/>
    <col min="257" max="257" width="0.7265625" style="4" customWidth="1"/>
    <col min="258" max="258" width="3.26953125" style="4" customWidth="1"/>
    <col min="259" max="259" width="20.26953125" style="4" customWidth="1"/>
    <col min="260" max="260" width="1.1796875" style="4" customWidth="1"/>
    <col min="261" max="261" width="0.453125" style="4" customWidth="1"/>
    <col min="262" max="262" width="4" style="4" customWidth="1"/>
    <col min="263" max="274" width="3.54296875" style="4" customWidth="1"/>
    <col min="275" max="275" width="3" style="4" customWidth="1"/>
    <col min="276" max="276" width="3.54296875" style="4" customWidth="1"/>
    <col min="277" max="277" width="1" style="4" customWidth="1"/>
    <col min="278" max="279" width="2.54296875" style="4" customWidth="1"/>
    <col min="280" max="280" width="1.1796875" style="4" customWidth="1"/>
    <col min="281" max="281" width="2.54296875" style="4" customWidth="1"/>
    <col min="282" max="282" width="2.26953125" style="4" customWidth="1"/>
    <col min="283" max="283" width="2.54296875" style="4" customWidth="1"/>
    <col min="284" max="284" width="2" style="4" customWidth="1"/>
    <col min="285" max="286" width="2.54296875" style="4" customWidth="1"/>
    <col min="287" max="287" width="1.7265625" style="4" customWidth="1"/>
    <col min="288" max="289" width="2.54296875" style="4" customWidth="1"/>
    <col min="290" max="290" width="7.26953125" style="4" customWidth="1"/>
    <col min="291" max="512" width="9.1796875" style="4"/>
    <col min="513" max="513" width="0.7265625" style="4" customWidth="1"/>
    <col min="514" max="514" width="3.26953125" style="4" customWidth="1"/>
    <col min="515" max="515" width="20.26953125" style="4" customWidth="1"/>
    <col min="516" max="516" width="1.1796875" style="4" customWidth="1"/>
    <col min="517" max="517" width="0.453125" style="4" customWidth="1"/>
    <col min="518" max="518" width="4" style="4" customWidth="1"/>
    <col min="519" max="530" width="3.54296875" style="4" customWidth="1"/>
    <col min="531" max="531" width="3" style="4" customWidth="1"/>
    <col min="532" max="532" width="3.54296875" style="4" customWidth="1"/>
    <col min="533" max="533" width="1" style="4" customWidth="1"/>
    <col min="534" max="535" width="2.54296875" style="4" customWidth="1"/>
    <col min="536" max="536" width="1.1796875" style="4" customWidth="1"/>
    <col min="537" max="537" width="2.54296875" style="4" customWidth="1"/>
    <col min="538" max="538" width="2.26953125" style="4" customWidth="1"/>
    <col min="539" max="539" width="2.54296875" style="4" customWidth="1"/>
    <col min="540" max="540" width="2" style="4" customWidth="1"/>
    <col min="541" max="542" width="2.54296875" style="4" customWidth="1"/>
    <col min="543" max="543" width="1.7265625" style="4" customWidth="1"/>
    <col min="544" max="545" width="2.54296875" style="4" customWidth="1"/>
    <col min="546" max="546" width="7.26953125" style="4" customWidth="1"/>
    <col min="547" max="768" width="9.1796875" style="4"/>
    <col min="769" max="769" width="0.7265625" style="4" customWidth="1"/>
    <col min="770" max="770" width="3.26953125" style="4" customWidth="1"/>
    <col min="771" max="771" width="20.26953125" style="4" customWidth="1"/>
    <col min="772" max="772" width="1.1796875" style="4" customWidth="1"/>
    <col min="773" max="773" width="0.453125" style="4" customWidth="1"/>
    <col min="774" max="774" width="4" style="4" customWidth="1"/>
    <col min="775" max="786" width="3.54296875" style="4" customWidth="1"/>
    <col min="787" max="787" width="3" style="4" customWidth="1"/>
    <col min="788" max="788" width="3.54296875" style="4" customWidth="1"/>
    <col min="789" max="789" width="1" style="4" customWidth="1"/>
    <col min="790" max="791" width="2.54296875" style="4" customWidth="1"/>
    <col min="792" max="792" width="1.1796875" style="4" customWidth="1"/>
    <col min="793" max="793" width="2.54296875" style="4" customWidth="1"/>
    <col min="794" max="794" width="2.26953125" style="4" customWidth="1"/>
    <col min="795" max="795" width="2.54296875" style="4" customWidth="1"/>
    <col min="796" max="796" width="2" style="4" customWidth="1"/>
    <col min="797" max="798" width="2.54296875" style="4" customWidth="1"/>
    <col min="799" max="799" width="1.7265625" style="4" customWidth="1"/>
    <col min="800" max="801" width="2.54296875" style="4" customWidth="1"/>
    <col min="802" max="802" width="7.26953125" style="4" customWidth="1"/>
    <col min="803" max="1024" width="9.1796875" style="4"/>
    <col min="1025" max="1025" width="0.7265625" style="4" customWidth="1"/>
    <col min="1026" max="1026" width="3.26953125" style="4" customWidth="1"/>
    <col min="1027" max="1027" width="20.26953125" style="4" customWidth="1"/>
    <col min="1028" max="1028" width="1.1796875" style="4" customWidth="1"/>
    <col min="1029" max="1029" width="0.453125" style="4" customWidth="1"/>
    <col min="1030" max="1030" width="4" style="4" customWidth="1"/>
    <col min="1031" max="1042" width="3.54296875" style="4" customWidth="1"/>
    <col min="1043" max="1043" width="3" style="4" customWidth="1"/>
    <col min="1044" max="1044" width="3.54296875" style="4" customWidth="1"/>
    <col min="1045" max="1045" width="1" style="4" customWidth="1"/>
    <col min="1046" max="1047" width="2.54296875" style="4" customWidth="1"/>
    <col min="1048" max="1048" width="1.1796875" style="4" customWidth="1"/>
    <col min="1049" max="1049" width="2.54296875" style="4" customWidth="1"/>
    <col min="1050" max="1050" width="2.26953125" style="4" customWidth="1"/>
    <col min="1051" max="1051" width="2.54296875" style="4" customWidth="1"/>
    <col min="1052" max="1052" width="2" style="4" customWidth="1"/>
    <col min="1053" max="1054" width="2.54296875" style="4" customWidth="1"/>
    <col min="1055" max="1055" width="1.7265625" style="4" customWidth="1"/>
    <col min="1056" max="1057" width="2.54296875" style="4" customWidth="1"/>
    <col min="1058" max="1058" width="7.26953125" style="4" customWidth="1"/>
    <col min="1059" max="1280" width="9.1796875" style="4"/>
    <col min="1281" max="1281" width="0.7265625" style="4" customWidth="1"/>
    <col min="1282" max="1282" width="3.26953125" style="4" customWidth="1"/>
    <col min="1283" max="1283" width="20.26953125" style="4" customWidth="1"/>
    <col min="1284" max="1284" width="1.1796875" style="4" customWidth="1"/>
    <col min="1285" max="1285" width="0.453125" style="4" customWidth="1"/>
    <col min="1286" max="1286" width="4" style="4" customWidth="1"/>
    <col min="1287" max="1298" width="3.54296875" style="4" customWidth="1"/>
    <col min="1299" max="1299" width="3" style="4" customWidth="1"/>
    <col min="1300" max="1300" width="3.54296875" style="4" customWidth="1"/>
    <col min="1301" max="1301" width="1" style="4" customWidth="1"/>
    <col min="1302" max="1303" width="2.54296875" style="4" customWidth="1"/>
    <col min="1304" max="1304" width="1.1796875" style="4" customWidth="1"/>
    <col min="1305" max="1305" width="2.54296875" style="4" customWidth="1"/>
    <col min="1306" max="1306" width="2.26953125" style="4" customWidth="1"/>
    <col min="1307" max="1307" width="2.54296875" style="4" customWidth="1"/>
    <col min="1308" max="1308" width="2" style="4" customWidth="1"/>
    <col min="1309" max="1310" width="2.54296875" style="4" customWidth="1"/>
    <col min="1311" max="1311" width="1.7265625" style="4" customWidth="1"/>
    <col min="1312" max="1313" width="2.54296875" style="4" customWidth="1"/>
    <col min="1314" max="1314" width="7.26953125" style="4" customWidth="1"/>
    <col min="1315" max="1536" width="9.1796875" style="4"/>
    <col min="1537" max="1537" width="0.7265625" style="4" customWidth="1"/>
    <col min="1538" max="1538" width="3.26953125" style="4" customWidth="1"/>
    <col min="1539" max="1539" width="20.26953125" style="4" customWidth="1"/>
    <col min="1540" max="1540" width="1.1796875" style="4" customWidth="1"/>
    <col min="1541" max="1541" width="0.453125" style="4" customWidth="1"/>
    <col min="1542" max="1542" width="4" style="4" customWidth="1"/>
    <col min="1543" max="1554" width="3.54296875" style="4" customWidth="1"/>
    <col min="1555" max="1555" width="3" style="4" customWidth="1"/>
    <col min="1556" max="1556" width="3.54296875" style="4" customWidth="1"/>
    <col min="1557" max="1557" width="1" style="4" customWidth="1"/>
    <col min="1558" max="1559" width="2.54296875" style="4" customWidth="1"/>
    <col min="1560" max="1560" width="1.1796875" style="4" customWidth="1"/>
    <col min="1561" max="1561" width="2.54296875" style="4" customWidth="1"/>
    <col min="1562" max="1562" width="2.26953125" style="4" customWidth="1"/>
    <col min="1563" max="1563" width="2.54296875" style="4" customWidth="1"/>
    <col min="1564" max="1564" width="2" style="4" customWidth="1"/>
    <col min="1565" max="1566" width="2.54296875" style="4" customWidth="1"/>
    <col min="1567" max="1567" width="1.7265625" style="4" customWidth="1"/>
    <col min="1568" max="1569" width="2.54296875" style="4" customWidth="1"/>
    <col min="1570" max="1570" width="7.26953125" style="4" customWidth="1"/>
    <col min="1571" max="1792" width="9.1796875" style="4"/>
    <col min="1793" max="1793" width="0.7265625" style="4" customWidth="1"/>
    <col min="1794" max="1794" width="3.26953125" style="4" customWidth="1"/>
    <col min="1795" max="1795" width="20.26953125" style="4" customWidth="1"/>
    <col min="1796" max="1796" width="1.1796875" style="4" customWidth="1"/>
    <col min="1797" max="1797" width="0.453125" style="4" customWidth="1"/>
    <col min="1798" max="1798" width="4" style="4" customWidth="1"/>
    <col min="1799" max="1810" width="3.54296875" style="4" customWidth="1"/>
    <col min="1811" max="1811" width="3" style="4" customWidth="1"/>
    <col min="1812" max="1812" width="3.54296875" style="4" customWidth="1"/>
    <col min="1813" max="1813" width="1" style="4" customWidth="1"/>
    <col min="1814" max="1815" width="2.54296875" style="4" customWidth="1"/>
    <col min="1816" max="1816" width="1.1796875" style="4" customWidth="1"/>
    <col min="1817" max="1817" width="2.54296875" style="4" customWidth="1"/>
    <col min="1818" max="1818" width="2.26953125" style="4" customWidth="1"/>
    <col min="1819" max="1819" width="2.54296875" style="4" customWidth="1"/>
    <col min="1820" max="1820" width="2" style="4" customWidth="1"/>
    <col min="1821" max="1822" width="2.54296875" style="4" customWidth="1"/>
    <col min="1823" max="1823" width="1.7265625" style="4" customWidth="1"/>
    <col min="1824" max="1825" width="2.54296875" style="4" customWidth="1"/>
    <col min="1826" max="1826" width="7.26953125" style="4" customWidth="1"/>
    <col min="1827" max="2048" width="9.1796875" style="4"/>
    <col min="2049" max="2049" width="0.7265625" style="4" customWidth="1"/>
    <col min="2050" max="2050" width="3.26953125" style="4" customWidth="1"/>
    <col min="2051" max="2051" width="20.26953125" style="4" customWidth="1"/>
    <col min="2052" max="2052" width="1.1796875" style="4" customWidth="1"/>
    <col min="2053" max="2053" width="0.453125" style="4" customWidth="1"/>
    <col min="2054" max="2054" width="4" style="4" customWidth="1"/>
    <col min="2055" max="2066" width="3.54296875" style="4" customWidth="1"/>
    <col min="2067" max="2067" width="3" style="4" customWidth="1"/>
    <col min="2068" max="2068" width="3.54296875" style="4" customWidth="1"/>
    <col min="2069" max="2069" width="1" style="4" customWidth="1"/>
    <col min="2070" max="2071" width="2.54296875" style="4" customWidth="1"/>
    <col min="2072" max="2072" width="1.1796875" style="4" customWidth="1"/>
    <col min="2073" max="2073" width="2.54296875" style="4" customWidth="1"/>
    <col min="2074" max="2074" width="2.26953125" style="4" customWidth="1"/>
    <col min="2075" max="2075" width="2.54296875" style="4" customWidth="1"/>
    <col min="2076" max="2076" width="2" style="4" customWidth="1"/>
    <col min="2077" max="2078" width="2.54296875" style="4" customWidth="1"/>
    <col min="2079" max="2079" width="1.7265625" style="4" customWidth="1"/>
    <col min="2080" max="2081" width="2.54296875" style="4" customWidth="1"/>
    <col min="2082" max="2082" width="7.26953125" style="4" customWidth="1"/>
    <col min="2083" max="2304" width="9.1796875" style="4"/>
    <col min="2305" max="2305" width="0.7265625" style="4" customWidth="1"/>
    <col min="2306" max="2306" width="3.26953125" style="4" customWidth="1"/>
    <col min="2307" max="2307" width="20.26953125" style="4" customWidth="1"/>
    <col min="2308" max="2308" width="1.1796875" style="4" customWidth="1"/>
    <col min="2309" max="2309" width="0.453125" style="4" customWidth="1"/>
    <col min="2310" max="2310" width="4" style="4" customWidth="1"/>
    <col min="2311" max="2322" width="3.54296875" style="4" customWidth="1"/>
    <col min="2323" max="2323" width="3" style="4" customWidth="1"/>
    <col min="2324" max="2324" width="3.54296875" style="4" customWidth="1"/>
    <col min="2325" max="2325" width="1" style="4" customWidth="1"/>
    <col min="2326" max="2327" width="2.54296875" style="4" customWidth="1"/>
    <col min="2328" max="2328" width="1.1796875" style="4" customWidth="1"/>
    <col min="2329" max="2329" width="2.54296875" style="4" customWidth="1"/>
    <col min="2330" max="2330" width="2.26953125" style="4" customWidth="1"/>
    <col min="2331" max="2331" width="2.54296875" style="4" customWidth="1"/>
    <col min="2332" max="2332" width="2" style="4" customWidth="1"/>
    <col min="2333" max="2334" width="2.54296875" style="4" customWidth="1"/>
    <col min="2335" max="2335" width="1.7265625" style="4" customWidth="1"/>
    <col min="2336" max="2337" width="2.54296875" style="4" customWidth="1"/>
    <col min="2338" max="2338" width="7.26953125" style="4" customWidth="1"/>
    <col min="2339" max="2560" width="9.1796875" style="4"/>
    <col min="2561" max="2561" width="0.7265625" style="4" customWidth="1"/>
    <col min="2562" max="2562" width="3.26953125" style="4" customWidth="1"/>
    <col min="2563" max="2563" width="20.26953125" style="4" customWidth="1"/>
    <col min="2564" max="2564" width="1.1796875" style="4" customWidth="1"/>
    <col min="2565" max="2565" width="0.453125" style="4" customWidth="1"/>
    <col min="2566" max="2566" width="4" style="4" customWidth="1"/>
    <col min="2567" max="2578" width="3.54296875" style="4" customWidth="1"/>
    <col min="2579" max="2579" width="3" style="4" customWidth="1"/>
    <col min="2580" max="2580" width="3.54296875" style="4" customWidth="1"/>
    <col min="2581" max="2581" width="1" style="4" customWidth="1"/>
    <col min="2582" max="2583" width="2.54296875" style="4" customWidth="1"/>
    <col min="2584" max="2584" width="1.1796875" style="4" customWidth="1"/>
    <col min="2585" max="2585" width="2.54296875" style="4" customWidth="1"/>
    <col min="2586" max="2586" width="2.26953125" style="4" customWidth="1"/>
    <col min="2587" max="2587" width="2.54296875" style="4" customWidth="1"/>
    <col min="2588" max="2588" width="2" style="4" customWidth="1"/>
    <col min="2589" max="2590" width="2.54296875" style="4" customWidth="1"/>
    <col min="2591" max="2591" width="1.7265625" style="4" customWidth="1"/>
    <col min="2592" max="2593" width="2.54296875" style="4" customWidth="1"/>
    <col min="2594" max="2594" width="7.26953125" style="4" customWidth="1"/>
    <col min="2595" max="2816" width="9.1796875" style="4"/>
    <col min="2817" max="2817" width="0.7265625" style="4" customWidth="1"/>
    <col min="2818" max="2818" width="3.26953125" style="4" customWidth="1"/>
    <col min="2819" max="2819" width="20.26953125" style="4" customWidth="1"/>
    <col min="2820" max="2820" width="1.1796875" style="4" customWidth="1"/>
    <col min="2821" max="2821" width="0.453125" style="4" customWidth="1"/>
    <col min="2822" max="2822" width="4" style="4" customWidth="1"/>
    <col min="2823" max="2834" width="3.54296875" style="4" customWidth="1"/>
    <col min="2835" max="2835" width="3" style="4" customWidth="1"/>
    <col min="2836" max="2836" width="3.54296875" style="4" customWidth="1"/>
    <col min="2837" max="2837" width="1" style="4" customWidth="1"/>
    <col min="2838" max="2839" width="2.54296875" style="4" customWidth="1"/>
    <col min="2840" max="2840" width="1.1796875" style="4" customWidth="1"/>
    <col min="2841" max="2841" width="2.54296875" style="4" customWidth="1"/>
    <col min="2842" max="2842" width="2.26953125" style="4" customWidth="1"/>
    <col min="2843" max="2843" width="2.54296875" style="4" customWidth="1"/>
    <col min="2844" max="2844" width="2" style="4" customWidth="1"/>
    <col min="2845" max="2846" width="2.54296875" style="4" customWidth="1"/>
    <col min="2847" max="2847" width="1.7265625" style="4" customWidth="1"/>
    <col min="2848" max="2849" width="2.54296875" style="4" customWidth="1"/>
    <col min="2850" max="2850" width="7.26953125" style="4" customWidth="1"/>
    <col min="2851" max="3072" width="9.1796875" style="4"/>
    <col min="3073" max="3073" width="0.7265625" style="4" customWidth="1"/>
    <col min="3074" max="3074" width="3.26953125" style="4" customWidth="1"/>
    <col min="3075" max="3075" width="20.26953125" style="4" customWidth="1"/>
    <col min="3076" max="3076" width="1.1796875" style="4" customWidth="1"/>
    <col min="3077" max="3077" width="0.453125" style="4" customWidth="1"/>
    <col min="3078" max="3078" width="4" style="4" customWidth="1"/>
    <col min="3079" max="3090" width="3.54296875" style="4" customWidth="1"/>
    <col min="3091" max="3091" width="3" style="4" customWidth="1"/>
    <col min="3092" max="3092" width="3.54296875" style="4" customWidth="1"/>
    <col min="3093" max="3093" width="1" style="4" customWidth="1"/>
    <col min="3094" max="3095" width="2.54296875" style="4" customWidth="1"/>
    <col min="3096" max="3096" width="1.1796875" style="4" customWidth="1"/>
    <col min="3097" max="3097" width="2.54296875" style="4" customWidth="1"/>
    <col min="3098" max="3098" width="2.26953125" style="4" customWidth="1"/>
    <col min="3099" max="3099" width="2.54296875" style="4" customWidth="1"/>
    <col min="3100" max="3100" width="2" style="4" customWidth="1"/>
    <col min="3101" max="3102" width="2.54296875" style="4" customWidth="1"/>
    <col min="3103" max="3103" width="1.7265625" style="4" customWidth="1"/>
    <col min="3104" max="3105" width="2.54296875" style="4" customWidth="1"/>
    <col min="3106" max="3106" width="7.26953125" style="4" customWidth="1"/>
    <col min="3107" max="3328" width="9.1796875" style="4"/>
    <col min="3329" max="3329" width="0.7265625" style="4" customWidth="1"/>
    <col min="3330" max="3330" width="3.26953125" style="4" customWidth="1"/>
    <col min="3331" max="3331" width="20.26953125" style="4" customWidth="1"/>
    <col min="3332" max="3332" width="1.1796875" style="4" customWidth="1"/>
    <col min="3333" max="3333" width="0.453125" style="4" customWidth="1"/>
    <col min="3334" max="3334" width="4" style="4" customWidth="1"/>
    <col min="3335" max="3346" width="3.54296875" style="4" customWidth="1"/>
    <col min="3347" max="3347" width="3" style="4" customWidth="1"/>
    <col min="3348" max="3348" width="3.54296875" style="4" customWidth="1"/>
    <col min="3349" max="3349" width="1" style="4" customWidth="1"/>
    <col min="3350" max="3351" width="2.54296875" style="4" customWidth="1"/>
    <col min="3352" max="3352" width="1.1796875" style="4" customWidth="1"/>
    <col min="3353" max="3353" width="2.54296875" style="4" customWidth="1"/>
    <col min="3354" max="3354" width="2.26953125" style="4" customWidth="1"/>
    <col min="3355" max="3355" width="2.54296875" style="4" customWidth="1"/>
    <col min="3356" max="3356" width="2" style="4" customWidth="1"/>
    <col min="3357" max="3358" width="2.54296875" style="4" customWidth="1"/>
    <col min="3359" max="3359" width="1.7265625" style="4" customWidth="1"/>
    <col min="3360" max="3361" width="2.54296875" style="4" customWidth="1"/>
    <col min="3362" max="3362" width="7.26953125" style="4" customWidth="1"/>
    <col min="3363" max="3584" width="9.1796875" style="4"/>
    <col min="3585" max="3585" width="0.7265625" style="4" customWidth="1"/>
    <col min="3586" max="3586" width="3.26953125" style="4" customWidth="1"/>
    <col min="3587" max="3587" width="20.26953125" style="4" customWidth="1"/>
    <col min="3588" max="3588" width="1.1796875" style="4" customWidth="1"/>
    <col min="3589" max="3589" width="0.453125" style="4" customWidth="1"/>
    <col min="3590" max="3590" width="4" style="4" customWidth="1"/>
    <col min="3591" max="3602" width="3.54296875" style="4" customWidth="1"/>
    <col min="3603" max="3603" width="3" style="4" customWidth="1"/>
    <col min="3604" max="3604" width="3.54296875" style="4" customWidth="1"/>
    <col min="3605" max="3605" width="1" style="4" customWidth="1"/>
    <col min="3606" max="3607" width="2.54296875" style="4" customWidth="1"/>
    <col min="3608" max="3608" width="1.1796875" style="4" customWidth="1"/>
    <col min="3609" max="3609" width="2.54296875" style="4" customWidth="1"/>
    <col min="3610" max="3610" width="2.26953125" style="4" customWidth="1"/>
    <col min="3611" max="3611" width="2.54296875" style="4" customWidth="1"/>
    <col min="3612" max="3612" width="2" style="4" customWidth="1"/>
    <col min="3613" max="3614" width="2.54296875" style="4" customWidth="1"/>
    <col min="3615" max="3615" width="1.7265625" style="4" customWidth="1"/>
    <col min="3616" max="3617" width="2.54296875" style="4" customWidth="1"/>
    <col min="3618" max="3618" width="7.26953125" style="4" customWidth="1"/>
    <col min="3619" max="3840" width="9.1796875" style="4"/>
    <col min="3841" max="3841" width="0.7265625" style="4" customWidth="1"/>
    <col min="3842" max="3842" width="3.26953125" style="4" customWidth="1"/>
    <col min="3843" max="3843" width="20.26953125" style="4" customWidth="1"/>
    <col min="3844" max="3844" width="1.1796875" style="4" customWidth="1"/>
    <col min="3845" max="3845" width="0.453125" style="4" customWidth="1"/>
    <col min="3846" max="3846" width="4" style="4" customWidth="1"/>
    <col min="3847" max="3858" width="3.54296875" style="4" customWidth="1"/>
    <col min="3859" max="3859" width="3" style="4" customWidth="1"/>
    <col min="3860" max="3860" width="3.54296875" style="4" customWidth="1"/>
    <col min="3861" max="3861" width="1" style="4" customWidth="1"/>
    <col min="3862" max="3863" width="2.54296875" style="4" customWidth="1"/>
    <col min="3864" max="3864" width="1.1796875" style="4" customWidth="1"/>
    <col min="3865" max="3865" width="2.54296875" style="4" customWidth="1"/>
    <col min="3866" max="3866" width="2.26953125" style="4" customWidth="1"/>
    <col min="3867" max="3867" width="2.54296875" style="4" customWidth="1"/>
    <col min="3868" max="3868" width="2" style="4" customWidth="1"/>
    <col min="3869" max="3870" width="2.54296875" style="4" customWidth="1"/>
    <col min="3871" max="3871" width="1.7265625" style="4" customWidth="1"/>
    <col min="3872" max="3873" width="2.54296875" style="4" customWidth="1"/>
    <col min="3874" max="3874" width="7.26953125" style="4" customWidth="1"/>
    <col min="3875" max="4096" width="9.1796875" style="4"/>
    <col min="4097" max="4097" width="0.7265625" style="4" customWidth="1"/>
    <col min="4098" max="4098" width="3.26953125" style="4" customWidth="1"/>
    <col min="4099" max="4099" width="20.26953125" style="4" customWidth="1"/>
    <col min="4100" max="4100" width="1.1796875" style="4" customWidth="1"/>
    <col min="4101" max="4101" width="0.453125" style="4" customWidth="1"/>
    <col min="4102" max="4102" width="4" style="4" customWidth="1"/>
    <col min="4103" max="4114" width="3.54296875" style="4" customWidth="1"/>
    <col min="4115" max="4115" width="3" style="4" customWidth="1"/>
    <col min="4116" max="4116" width="3.54296875" style="4" customWidth="1"/>
    <col min="4117" max="4117" width="1" style="4" customWidth="1"/>
    <col min="4118" max="4119" width="2.54296875" style="4" customWidth="1"/>
    <col min="4120" max="4120" width="1.1796875" style="4" customWidth="1"/>
    <col min="4121" max="4121" width="2.54296875" style="4" customWidth="1"/>
    <col min="4122" max="4122" width="2.26953125" style="4" customWidth="1"/>
    <col min="4123" max="4123" width="2.54296875" style="4" customWidth="1"/>
    <col min="4124" max="4124" width="2" style="4" customWidth="1"/>
    <col min="4125" max="4126" width="2.54296875" style="4" customWidth="1"/>
    <col min="4127" max="4127" width="1.7265625" style="4" customWidth="1"/>
    <col min="4128" max="4129" width="2.54296875" style="4" customWidth="1"/>
    <col min="4130" max="4130" width="7.26953125" style="4" customWidth="1"/>
    <col min="4131" max="4352" width="9.1796875" style="4"/>
    <col min="4353" max="4353" width="0.7265625" style="4" customWidth="1"/>
    <col min="4354" max="4354" width="3.26953125" style="4" customWidth="1"/>
    <col min="4355" max="4355" width="20.26953125" style="4" customWidth="1"/>
    <col min="4356" max="4356" width="1.1796875" style="4" customWidth="1"/>
    <col min="4357" max="4357" width="0.453125" style="4" customWidth="1"/>
    <col min="4358" max="4358" width="4" style="4" customWidth="1"/>
    <col min="4359" max="4370" width="3.54296875" style="4" customWidth="1"/>
    <col min="4371" max="4371" width="3" style="4" customWidth="1"/>
    <col min="4372" max="4372" width="3.54296875" style="4" customWidth="1"/>
    <col min="4373" max="4373" width="1" style="4" customWidth="1"/>
    <col min="4374" max="4375" width="2.54296875" style="4" customWidth="1"/>
    <col min="4376" max="4376" width="1.1796875" style="4" customWidth="1"/>
    <col min="4377" max="4377" width="2.54296875" style="4" customWidth="1"/>
    <col min="4378" max="4378" width="2.26953125" style="4" customWidth="1"/>
    <col min="4379" max="4379" width="2.54296875" style="4" customWidth="1"/>
    <col min="4380" max="4380" width="2" style="4" customWidth="1"/>
    <col min="4381" max="4382" width="2.54296875" style="4" customWidth="1"/>
    <col min="4383" max="4383" width="1.7265625" style="4" customWidth="1"/>
    <col min="4384" max="4385" width="2.54296875" style="4" customWidth="1"/>
    <col min="4386" max="4386" width="7.26953125" style="4" customWidth="1"/>
    <col min="4387" max="4608" width="9.1796875" style="4"/>
    <col min="4609" max="4609" width="0.7265625" style="4" customWidth="1"/>
    <col min="4610" max="4610" width="3.26953125" style="4" customWidth="1"/>
    <col min="4611" max="4611" width="20.26953125" style="4" customWidth="1"/>
    <col min="4612" max="4612" width="1.1796875" style="4" customWidth="1"/>
    <col min="4613" max="4613" width="0.453125" style="4" customWidth="1"/>
    <col min="4614" max="4614" width="4" style="4" customWidth="1"/>
    <col min="4615" max="4626" width="3.54296875" style="4" customWidth="1"/>
    <col min="4627" max="4627" width="3" style="4" customWidth="1"/>
    <col min="4628" max="4628" width="3.54296875" style="4" customWidth="1"/>
    <col min="4629" max="4629" width="1" style="4" customWidth="1"/>
    <col min="4630" max="4631" width="2.54296875" style="4" customWidth="1"/>
    <col min="4632" max="4632" width="1.1796875" style="4" customWidth="1"/>
    <col min="4633" max="4633" width="2.54296875" style="4" customWidth="1"/>
    <col min="4634" max="4634" width="2.26953125" style="4" customWidth="1"/>
    <col min="4635" max="4635" width="2.54296875" style="4" customWidth="1"/>
    <col min="4636" max="4636" width="2" style="4" customWidth="1"/>
    <col min="4637" max="4638" width="2.54296875" style="4" customWidth="1"/>
    <col min="4639" max="4639" width="1.7265625" style="4" customWidth="1"/>
    <col min="4640" max="4641" width="2.54296875" style="4" customWidth="1"/>
    <col min="4642" max="4642" width="7.26953125" style="4" customWidth="1"/>
    <col min="4643" max="4864" width="9.1796875" style="4"/>
    <col min="4865" max="4865" width="0.7265625" style="4" customWidth="1"/>
    <col min="4866" max="4866" width="3.26953125" style="4" customWidth="1"/>
    <col min="4867" max="4867" width="20.26953125" style="4" customWidth="1"/>
    <col min="4868" max="4868" width="1.1796875" style="4" customWidth="1"/>
    <col min="4869" max="4869" width="0.453125" style="4" customWidth="1"/>
    <col min="4870" max="4870" width="4" style="4" customWidth="1"/>
    <col min="4871" max="4882" width="3.54296875" style="4" customWidth="1"/>
    <col min="4883" max="4883" width="3" style="4" customWidth="1"/>
    <col min="4884" max="4884" width="3.54296875" style="4" customWidth="1"/>
    <col min="4885" max="4885" width="1" style="4" customWidth="1"/>
    <col min="4886" max="4887" width="2.54296875" style="4" customWidth="1"/>
    <col min="4888" max="4888" width="1.1796875" style="4" customWidth="1"/>
    <col min="4889" max="4889" width="2.54296875" style="4" customWidth="1"/>
    <col min="4890" max="4890" width="2.26953125" style="4" customWidth="1"/>
    <col min="4891" max="4891" width="2.54296875" style="4" customWidth="1"/>
    <col min="4892" max="4892" width="2" style="4" customWidth="1"/>
    <col min="4893" max="4894" width="2.54296875" style="4" customWidth="1"/>
    <col min="4895" max="4895" width="1.7265625" style="4" customWidth="1"/>
    <col min="4896" max="4897" width="2.54296875" style="4" customWidth="1"/>
    <col min="4898" max="4898" width="7.26953125" style="4" customWidth="1"/>
    <col min="4899" max="5120" width="9.1796875" style="4"/>
    <col min="5121" max="5121" width="0.7265625" style="4" customWidth="1"/>
    <col min="5122" max="5122" width="3.26953125" style="4" customWidth="1"/>
    <col min="5123" max="5123" width="20.26953125" style="4" customWidth="1"/>
    <col min="5124" max="5124" width="1.1796875" style="4" customWidth="1"/>
    <col min="5125" max="5125" width="0.453125" style="4" customWidth="1"/>
    <col min="5126" max="5126" width="4" style="4" customWidth="1"/>
    <col min="5127" max="5138" width="3.54296875" style="4" customWidth="1"/>
    <col min="5139" max="5139" width="3" style="4" customWidth="1"/>
    <col min="5140" max="5140" width="3.54296875" style="4" customWidth="1"/>
    <col min="5141" max="5141" width="1" style="4" customWidth="1"/>
    <col min="5142" max="5143" width="2.54296875" style="4" customWidth="1"/>
    <col min="5144" max="5144" width="1.1796875" style="4" customWidth="1"/>
    <col min="5145" max="5145" width="2.54296875" style="4" customWidth="1"/>
    <col min="5146" max="5146" width="2.26953125" style="4" customWidth="1"/>
    <col min="5147" max="5147" width="2.54296875" style="4" customWidth="1"/>
    <col min="5148" max="5148" width="2" style="4" customWidth="1"/>
    <col min="5149" max="5150" width="2.54296875" style="4" customWidth="1"/>
    <col min="5151" max="5151" width="1.7265625" style="4" customWidth="1"/>
    <col min="5152" max="5153" width="2.54296875" style="4" customWidth="1"/>
    <col min="5154" max="5154" width="7.26953125" style="4" customWidth="1"/>
    <col min="5155" max="5376" width="9.1796875" style="4"/>
    <col min="5377" max="5377" width="0.7265625" style="4" customWidth="1"/>
    <col min="5378" max="5378" width="3.26953125" style="4" customWidth="1"/>
    <col min="5379" max="5379" width="20.26953125" style="4" customWidth="1"/>
    <col min="5380" max="5380" width="1.1796875" style="4" customWidth="1"/>
    <col min="5381" max="5381" width="0.453125" style="4" customWidth="1"/>
    <col min="5382" max="5382" width="4" style="4" customWidth="1"/>
    <col min="5383" max="5394" width="3.54296875" style="4" customWidth="1"/>
    <col min="5395" max="5395" width="3" style="4" customWidth="1"/>
    <col min="5396" max="5396" width="3.54296875" style="4" customWidth="1"/>
    <col min="5397" max="5397" width="1" style="4" customWidth="1"/>
    <col min="5398" max="5399" width="2.54296875" style="4" customWidth="1"/>
    <col min="5400" max="5400" width="1.1796875" style="4" customWidth="1"/>
    <col min="5401" max="5401" width="2.54296875" style="4" customWidth="1"/>
    <col min="5402" max="5402" width="2.26953125" style="4" customWidth="1"/>
    <col min="5403" max="5403" width="2.54296875" style="4" customWidth="1"/>
    <col min="5404" max="5404" width="2" style="4" customWidth="1"/>
    <col min="5405" max="5406" width="2.54296875" style="4" customWidth="1"/>
    <col min="5407" max="5407" width="1.7265625" style="4" customWidth="1"/>
    <col min="5408" max="5409" width="2.54296875" style="4" customWidth="1"/>
    <col min="5410" max="5410" width="7.26953125" style="4" customWidth="1"/>
    <col min="5411" max="5632" width="9.1796875" style="4"/>
    <col min="5633" max="5633" width="0.7265625" style="4" customWidth="1"/>
    <col min="5634" max="5634" width="3.26953125" style="4" customWidth="1"/>
    <col min="5635" max="5635" width="20.26953125" style="4" customWidth="1"/>
    <col min="5636" max="5636" width="1.1796875" style="4" customWidth="1"/>
    <col min="5637" max="5637" width="0.453125" style="4" customWidth="1"/>
    <col min="5638" max="5638" width="4" style="4" customWidth="1"/>
    <col min="5639" max="5650" width="3.54296875" style="4" customWidth="1"/>
    <col min="5651" max="5651" width="3" style="4" customWidth="1"/>
    <col min="5652" max="5652" width="3.54296875" style="4" customWidth="1"/>
    <col min="5653" max="5653" width="1" style="4" customWidth="1"/>
    <col min="5654" max="5655" width="2.54296875" style="4" customWidth="1"/>
    <col min="5656" max="5656" width="1.1796875" style="4" customWidth="1"/>
    <col min="5657" max="5657" width="2.54296875" style="4" customWidth="1"/>
    <col min="5658" max="5658" width="2.26953125" style="4" customWidth="1"/>
    <col min="5659" max="5659" width="2.54296875" style="4" customWidth="1"/>
    <col min="5660" max="5660" width="2" style="4" customWidth="1"/>
    <col min="5661" max="5662" width="2.54296875" style="4" customWidth="1"/>
    <col min="5663" max="5663" width="1.7265625" style="4" customWidth="1"/>
    <col min="5664" max="5665" width="2.54296875" style="4" customWidth="1"/>
    <col min="5666" max="5666" width="7.26953125" style="4" customWidth="1"/>
    <col min="5667" max="5888" width="9.1796875" style="4"/>
    <col min="5889" max="5889" width="0.7265625" style="4" customWidth="1"/>
    <col min="5890" max="5890" width="3.26953125" style="4" customWidth="1"/>
    <col min="5891" max="5891" width="20.26953125" style="4" customWidth="1"/>
    <col min="5892" max="5892" width="1.1796875" style="4" customWidth="1"/>
    <col min="5893" max="5893" width="0.453125" style="4" customWidth="1"/>
    <col min="5894" max="5894" width="4" style="4" customWidth="1"/>
    <col min="5895" max="5906" width="3.54296875" style="4" customWidth="1"/>
    <col min="5907" max="5907" width="3" style="4" customWidth="1"/>
    <col min="5908" max="5908" width="3.54296875" style="4" customWidth="1"/>
    <col min="5909" max="5909" width="1" style="4" customWidth="1"/>
    <col min="5910" max="5911" width="2.54296875" style="4" customWidth="1"/>
    <col min="5912" max="5912" width="1.1796875" style="4" customWidth="1"/>
    <col min="5913" max="5913" width="2.54296875" style="4" customWidth="1"/>
    <col min="5914" max="5914" width="2.26953125" style="4" customWidth="1"/>
    <col min="5915" max="5915" width="2.54296875" style="4" customWidth="1"/>
    <col min="5916" max="5916" width="2" style="4" customWidth="1"/>
    <col min="5917" max="5918" width="2.54296875" style="4" customWidth="1"/>
    <col min="5919" max="5919" width="1.7265625" style="4" customWidth="1"/>
    <col min="5920" max="5921" width="2.54296875" style="4" customWidth="1"/>
    <col min="5922" max="5922" width="7.26953125" style="4" customWidth="1"/>
    <col min="5923" max="6144" width="9.1796875" style="4"/>
    <col min="6145" max="6145" width="0.7265625" style="4" customWidth="1"/>
    <col min="6146" max="6146" width="3.26953125" style="4" customWidth="1"/>
    <col min="6147" max="6147" width="20.26953125" style="4" customWidth="1"/>
    <col min="6148" max="6148" width="1.1796875" style="4" customWidth="1"/>
    <col min="6149" max="6149" width="0.453125" style="4" customWidth="1"/>
    <col min="6150" max="6150" width="4" style="4" customWidth="1"/>
    <col min="6151" max="6162" width="3.54296875" style="4" customWidth="1"/>
    <col min="6163" max="6163" width="3" style="4" customWidth="1"/>
    <col min="6164" max="6164" width="3.54296875" style="4" customWidth="1"/>
    <col min="6165" max="6165" width="1" style="4" customWidth="1"/>
    <col min="6166" max="6167" width="2.54296875" style="4" customWidth="1"/>
    <col min="6168" max="6168" width="1.1796875" style="4" customWidth="1"/>
    <col min="6169" max="6169" width="2.54296875" style="4" customWidth="1"/>
    <col min="6170" max="6170" width="2.26953125" style="4" customWidth="1"/>
    <col min="6171" max="6171" width="2.54296875" style="4" customWidth="1"/>
    <col min="6172" max="6172" width="2" style="4" customWidth="1"/>
    <col min="6173" max="6174" width="2.54296875" style="4" customWidth="1"/>
    <col min="6175" max="6175" width="1.7265625" style="4" customWidth="1"/>
    <col min="6176" max="6177" width="2.54296875" style="4" customWidth="1"/>
    <col min="6178" max="6178" width="7.26953125" style="4" customWidth="1"/>
    <col min="6179" max="6400" width="9.1796875" style="4"/>
    <col min="6401" max="6401" width="0.7265625" style="4" customWidth="1"/>
    <col min="6402" max="6402" width="3.26953125" style="4" customWidth="1"/>
    <col min="6403" max="6403" width="20.26953125" style="4" customWidth="1"/>
    <col min="6404" max="6404" width="1.1796875" style="4" customWidth="1"/>
    <col min="6405" max="6405" width="0.453125" style="4" customWidth="1"/>
    <col min="6406" max="6406" width="4" style="4" customWidth="1"/>
    <col min="6407" max="6418" width="3.54296875" style="4" customWidth="1"/>
    <col min="6419" max="6419" width="3" style="4" customWidth="1"/>
    <col min="6420" max="6420" width="3.54296875" style="4" customWidth="1"/>
    <col min="6421" max="6421" width="1" style="4" customWidth="1"/>
    <col min="6422" max="6423" width="2.54296875" style="4" customWidth="1"/>
    <col min="6424" max="6424" width="1.1796875" style="4" customWidth="1"/>
    <col min="6425" max="6425" width="2.54296875" style="4" customWidth="1"/>
    <col min="6426" max="6426" width="2.26953125" style="4" customWidth="1"/>
    <col min="6427" max="6427" width="2.54296875" style="4" customWidth="1"/>
    <col min="6428" max="6428" width="2" style="4" customWidth="1"/>
    <col min="6429" max="6430" width="2.54296875" style="4" customWidth="1"/>
    <col min="6431" max="6431" width="1.7265625" style="4" customWidth="1"/>
    <col min="6432" max="6433" width="2.54296875" style="4" customWidth="1"/>
    <col min="6434" max="6434" width="7.26953125" style="4" customWidth="1"/>
    <col min="6435" max="6656" width="9.1796875" style="4"/>
    <col min="6657" max="6657" width="0.7265625" style="4" customWidth="1"/>
    <col min="6658" max="6658" width="3.26953125" style="4" customWidth="1"/>
    <col min="6659" max="6659" width="20.26953125" style="4" customWidth="1"/>
    <col min="6660" max="6660" width="1.1796875" style="4" customWidth="1"/>
    <col min="6661" max="6661" width="0.453125" style="4" customWidth="1"/>
    <col min="6662" max="6662" width="4" style="4" customWidth="1"/>
    <col min="6663" max="6674" width="3.54296875" style="4" customWidth="1"/>
    <col min="6675" max="6675" width="3" style="4" customWidth="1"/>
    <col min="6676" max="6676" width="3.54296875" style="4" customWidth="1"/>
    <col min="6677" max="6677" width="1" style="4" customWidth="1"/>
    <col min="6678" max="6679" width="2.54296875" style="4" customWidth="1"/>
    <col min="6680" max="6680" width="1.1796875" style="4" customWidth="1"/>
    <col min="6681" max="6681" width="2.54296875" style="4" customWidth="1"/>
    <col min="6682" max="6682" width="2.26953125" style="4" customWidth="1"/>
    <col min="6683" max="6683" width="2.54296875" style="4" customWidth="1"/>
    <col min="6684" max="6684" width="2" style="4" customWidth="1"/>
    <col min="6685" max="6686" width="2.54296875" style="4" customWidth="1"/>
    <col min="6687" max="6687" width="1.7265625" style="4" customWidth="1"/>
    <col min="6688" max="6689" width="2.54296875" style="4" customWidth="1"/>
    <col min="6690" max="6690" width="7.26953125" style="4" customWidth="1"/>
    <col min="6691" max="6912" width="9.1796875" style="4"/>
    <col min="6913" max="6913" width="0.7265625" style="4" customWidth="1"/>
    <col min="6914" max="6914" width="3.26953125" style="4" customWidth="1"/>
    <col min="6915" max="6915" width="20.26953125" style="4" customWidth="1"/>
    <col min="6916" max="6916" width="1.1796875" style="4" customWidth="1"/>
    <col min="6917" max="6917" width="0.453125" style="4" customWidth="1"/>
    <col min="6918" max="6918" width="4" style="4" customWidth="1"/>
    <col min="6919" max="6930" width="3.54296875" style="4" customWidth="1"/>
    <col min="6931" max="6931" width="3" style="4" customWidth="1"/>
    <col min="6932" max="6932" width="3.54296875" style="4" customWidth="1"/>
    <col min="6933" max="6933" width="1" style="4" customWidth="1"/>
    <col min="6934" max="6935" width="2.54296875" style="4" customWidth="1"/>
    <col min="6936" max="6936" width="1.1796875" style="4" customWidth="1"/>
    <col min="6937" max="6937" width="2.54296875" style="4" customWidth="1"/>
    <col min="6938" max="6938" width="2.26953125" style="4" customWidth="1"/>
    <col min="6939" max="6939" width="2.54296875" style="4" customWidth="1"/>
    <col min="6940" max="6940" width="2" style="4" customWidth="1"/>
    <col min="6941" max="6942" width="2.54296875" style="4" customWidth="1"/>
    <col min="6943" max="6943" width="1.7265625" style="4" customWidth="1"/>
    <col min="6944" max="6945" width="2.54296875" style="4" customWidth="1"/>
    <col min="6946" max="6946" width="7.26953125" style="4" customWidth="1"/>
    <col min="6947" max="7168" width="9.1796875" style="4"/>
    <col min="7169" max="7169" width="0.7265625" style="4" customWidth="1"/>
    <col min="7170" max="7170" width="3.26953125" style="4" customWidth="1"/>
    <col min="7171" max="7171" width="20.26953125" style="4" customWidth="1"/>
    <col min="7172" max="7172" width="1.1796875" style="4" customWidth="1"/>
    <col min="7173" max="7173" width="0.453125" style="4" customWidth="1"/>
    <col min="7174" max="7174" width="4" style="4" customWidth="1"/>
    <col min="7175" max="7186" width="3.54296875" style="4" customWidth="1"/>
    <col min="7187" max="7187" width="3" style="4" customWidth="1"/>
    <col min="7188" max="7188" width="3.54296875" style="4" customWidth="1"/>
    <col min="7189" max="7189" width="1" style="4" customWidth="1"/>
    <col min="7190" max="7191" width="2.54296875" style="4" customWidth="1"/>
    <col min="7192" max="7192" width="1.1796875" style="4" customWidth="1"/>
    <col min="7193" max="7193" width="2.54296875" style="4" customWidth="1"/>
    <col min="7194" max="7194" width="2.26953125" style="4" customWidth="1"/>
    <col min="7195" max="7195" width="2.54296875" style="4" customWidth="1"/>
    <col min="7196" max="7196" width="2" style="4" customWidth="1"/>
    <col min="7197" max="7198" width="2.54296875" style="4" customWidth="1"/>
    <col min="7199" max="7199" width="1.7265625" style="4" customWidth="1"/>
    <col min="7200" max="7201" width="2.54296875" style="4" customWidth="1"/>
    <col min="7202" max="7202" width="7.26953125" style="4" customWidth="1"/>
    <col min="7203" max="7424" width="9.1796875" style="4"/>
    <col min="7425" max="7425" width="0.7265625" style="4" customWidth="1"/>
    <col min="7426" max="7426" width="3.26953125" style="4" customWidth="1"/>
    <col min="7427" max="7427" width="20.26953125" style="4" customWidth="1"/>
    <col min="7428" max="7428" width="1.1796875" style="4" customWidth="1"/>
    <col min="7429" max="7429" width="0.453125" style="4" customWidth="1"/>
    <col min="7430" max="7430" width="4" style="4" customWidth="1"/>
    <col min="7431" max="7442" width="3.54296875" style="4" customWidth="1"/>
    <col min="7443" max="7443" width="3" style="4" customWidth="1"/>
    <col min="7444" max="7444" width="3.54296875" style="4" customWidth="1"/>
    <col min="7445" max="7445" width="1" style="4" customWidth="1"/>
    <col min="7446" max="7447" width="2.54296875" style="4" customWidth="1"/>
    <col min="7448" max="7448" width="1.1796875" style="4" customWidth="1"/>
    <col min="7449" max="7449" width="2.54296875" style="4" customWidth="1"/>
    <col min="7450" max="7450" width="2.26953125" style="4" customWidth="1"/>
    <col min="7451" max="7451" width="2.54296875" style="4" customWidth="1"/>
    <col min="7452" max="7452" width="2" style="4" customWidth="1"/>
    <col min="7453" max="7454" width="2.54296875" style="4" customWidth="1"/>
    <col min="7455" max="7455" width="1.7265625" style="4" customWidth="1"/>
    <col min="7456" max="7457" width="2.54296875" style="4" customWidth="1"/>
    <col min="7458" max="7458" width="7.26953125" style="4" customWidth="1"/>
    <col min="7459" max="7680" width="9.1796875" style="4"/>
    <col min="7681" max="7681" width="0.7265625" style="4" customWidth="1"/>
    <col min="7682" max="7682" width="3.26953125" style="4" customWidth="1"/>
    <col min="7683" max="7683" width="20.26953125" style="4" customWidth="1"/>
    <col min="7684" max="7684" width="1.1796875" style="4" customWidth="1"/>
    <col min="7685" max="7685" width="0.453125" style="4" customWidth="1"/>
    <col min="7686" max="7686" width="4" style="4" customWidth="1"/>
    <col min="7687" max="7698" width="3.54296875" style="4" customWidth="1"/>
    <col min="7699" max="7699" width="3" style="4" customWidth="1"/>
    <col min="7700" max="7700" width="3.54296875" style="4" customWidth="1"/>
    <col min="7701" max="7701" width="1" style="4" customWidth="1"/>
    <col min="7702" max="7703" width="2.54296875" style="4" customWidth="1"/>
    <col min="7704" max="7704" width="1.1796875" style="4" customWidth="1"/>
    <col min="7705" max="7705" width="2.54296875" style="4" customWidth="1"/>
    <col min="7706" max="7706" width="2.26953125" style="4" customWidth="1"/>
    <col min="7707" max="7707" width="2.54296875" style="4" customWidth="1"/>
    <col min="7708" max="7708" width="2" style="4" customWidth="1"/>
    <col min="7709" max="7710" width="2.54296875" style="4" customWidth="1"/>
    <col min="7711" max="7711" width="1.7265625" style="4" customWidth="1"/>
    <col min="7712" max="7713" width="2.54296875" style="4" customWidth="1"/>
    <col min="7714" max="7714" width="7.26953125" style="4" customWidth="1"/>
    <col min="7715" max="7936" width="9.1796875" style="4"/>
    <col min="7937" max="7937" width="0.7265625" style="4" customWidth="1"/>
    <col min="7938" max="7938" width="3.26953125" style="4" customWidth="1"/>
    <col min="7939" max="7939" width="20.26953125" style="4" customWidth="1"/>
    <col min="7940" max="7940" width="1.1796875" style="4" customWidth="1"/>
    <col min="7941" max="7941" width="0.453125" style="4" customWidth="1"/>
    <col min="7942" max="7942" width="4" style="4" customWidth="1"/>
    <col min="7943" max="7954" width="3.54296875" style="4" customWidth="1"/>
    <col min="7955" max="7955" width="3" style="4" customWidth="1"/>
    <col min="7956" max="7956" width="3.54296875" style="4" customWidth="1"/>
    <col min="7957" max="7957" width="1" style="4" customWidth="1"/>
    <col min="7958" max="7959" width="2.54296875" style="4" customWidth="1"/>
    <col min="7960" max="7960" width="1.1796875" style="4" customWidth="1"/>
    <col min="7961" max="7961" width="2.54296875" style="4" customWidth="1"/>
    <col min="7962" max="7962" width="2.26953125" style="4" customWidth="1"/>
    <col min="7963" max="7963" width="2.54296875" style="4" customWidth="1"/>
    <col min="7964" max="7964" width="2" style="4" customWidth="1"/>
    <col min="7965" max="7966" width="2.54296875" style="4" customWidth="1"/>
    <col min="7967" max="7967" width="1.7265625" style="4" customWidth="1"/>
    <col min="7968" max="7969" width="2.54296875" style="4" customWidth="1"/>
    <col min="7970" max="7970" width="7.26953125" style="4" customWidth="1"/>
    <col min="7971" max="8192" width="9.1796875" style="4"/>
    <col min="8193" max="8193" width="0.7265625" style="4" customWidth="1"/>
    <col min="8194" max="8194" width="3.26953125" style="4" customWidth="1"/>
    <col min="8195" max="8195" width="20.26953125" style="4" customWidth="1"/>
    <col min="8196" max="8196" width="1.1796875" style="4" customWidth="1"/>
    <col min="8197" max="8197" width="0.453125" style="4" customWidth="1"/>
    <col min="8198" max="8198" width="4" style="4" customWidth="1"/>
    <col min="8199" max="8210" width="3.54296875" style="4" customWidth="1"/>
    <col min="8211" max="8211" width="3" style="4" customWidth="1"/>
    <col min="8212" max="8212" width="3.54296875" style="4" customWidth="1"/>
    <col min="8213" max="8213" width="1" style="4" customWidth="1"/>
    <col min="8214" max="8215" width="2.54296875" style="4" customWidth="1"/>
    <col min="8216" max="8216" width="1.1796875" style="4" customWidth="1"/>
    <col min="8217" max="8217" width="2.54296875" style="4" customWidth="1"/>
    <col min="8218" max="8218" width="2.26953125" style="4" customWidth="1"/>
    <col min="8219" max="8219" width="2.54296875" style="4" customWidth="1"/>
    <col min="8220" max="8220" width="2" style="4" customWidth="1"/>
    <col min="8221" max="8222" width="2.54296875" style="4" customWidth="1"/>
    <col min="8223" max="8223" width="1.7265625" style="4" customWidth="1"/>
    <col min="8224" max="8225" width="2.54296875" style="4" customWidth="1"/>
    <col min="8226" max="8226" width="7.26953125" style="4" customWidth="1"/>
    <col min="8227" max="8448" width="9.1796875" style="4"/>
    <col min="8449" max="8449" width="0.7265625" style="4" customWidth="1"/>
    <col min="8450" max="8450" width="3.26953125" style="4" customWidth="1"/>
    <col min="8451" max="8451" width="20.26953125" style="4" customWidth="1"/>
    <col min="8452" max="8452" width="1.1796875" style="4" customWidth="1"/>
    <col min="8453" max="8453" width="0.453125" style="4" customWidth="1"/>
    <col min="8454" max="8454" width="4" style="4" customWidth="1"/>
    <col min="8455" max="8466" width="3.54296875" style="4" customWidth="1"/>
    <col min="8467" max="8467" width="3" style="4" customWidth="1"/>
    <col min="8468" max="8468" width="3.54296875" style="4" customWidth="1"/>
    <col min="8469" max="8469" width="1" style="4" customWidth="1"/>
    <col min="8470" max="8471" width="2.54296875" style="4" customWidth="1"/>
    <col min="8472" max="8472" width="1.1796875" style="4" customWidth="1"/>
    <col min="8473" max="8473" width="2.54296875" style="4" customWidth="1"/>
    <col min="8474" max="8474" width="2.26953125" style="4" customWidth="1"/>
    <col min="8475" max="8475" width="2.54296875" style="4" customWidth="1"/>
    <col min="8476" max="8476" width="2" style="4" customWidth="1"/>
    <col min="8477" max="8478" width="2.54296875" style="4" customWidth="1"/>
    <col min="8479" max="8479" width="1.7265625" style="4" customWidth="1"/>
    <col min="8480" max="8481" width="2.54296875" style="4" customWidth="1"/>
    <col min="8482" max="8482" width="7.26953125" style="4" customWidth="1"/>
    <col min="8483" max="8704" width="9.1796875" style="4"/>
    <col min="8705" max="8705" width="0.7265625" style="4" customWidth="1"/>
    <col min="8706" max="8706" width="3.26953125" style="4" customWidth="1"/>
    <col min="8707" max="8707" width="20.26953125" style="4" customWidth="1"/>
    <col min="8708" max="8708" width="1.1796875" style="4" customWidth="1"/>
    <col min="8709" max="8709" width="0.453125" style="4" customWidth="1"/>
    <col min="8710" max="8710" width="4" style="4" customWidth="1"/>
    <col min="8711" max="8722" width="3.54296875" style="4" customWidth="1"/>
    <col min="8723" max="8723" width="3" style="4" customWidth="1"/>
    <col min="8724" max="8724" width="3.54296875" style="4" customWidth="1"/>
    <col min="8725" max="8725" width="1" style="4" customWidth="1"/>
    <col min="8726" max="8727" width="2.54296875" style="4" customWidth="1"/>
    <col min="8728" max="8728" width="1.1796875" style="4" customWidth="1"/>
    <col min="8729" max="8729" width="2.54296875" style="4" customWidth="1"/>
    <col min="8730" max="8730" width="2.26953125" style="4" customWidth="1"/>
    <col min="8731" max="8731" width="2.54296875" style="4" customWidth="1"/>
    <col min="8732" max="8732" width="2" style="4" customWidth="1"/>
    <col min="8733" max="8734" width="2.54296875" style="4" customWidth="1"/>
    <col min="8735" max="8735" width="1.7265625" style="4" customWidth="1"/>
    <col min="8736" max="8737" width="2.54296875" style="4" customWidth="1"/>
    <col min="8738" max="8738" width="7.26953125" style="4" customWidth="1"/>
    <col min="8739" max="8960" width="9.1796875" style="4"/>
    <col min="8961" max="8961" width="0.7265625" style="4" customWidth="1"/>
    <col min="8962" max="8962" width="3.26953125" style="4" customWidth="1"/>
    <col min="8963" max="8963" width="20.26953125" style="4" customWidth="1"/>
    <col min="8964" max="8964" width="1.1796875" style="4" customWidth="1"/>
    <col min="8965" max="8965" width="0.453125" style="4" customWidth="1"/>
    <col min="8966" max="8966" width="4" style="4" customWidth="1"/>
    <col min="8967" max="8978" width="3.54296875" style="4" customWidth="1"/>
    <col min="8979" max="8979" width="3" style="4" customWidth="1"/>
    <col min="8980" max="8980" width="3.54296875" style="4" customWidth="1"/>
    <col min="8981" max="8981" width="1" style="4" customWidth="1"/>
    <col min="8982" max="8983" width="2.54296875" style="4" customWidth="1"/>
    <col min="8984" max="8984" width="1.1796875" style="4" customWidth="1"/>
    <col min="8985" max="8985" width="2.54296875" style="4" customWidth="1"/>
    <col min="8986" max="8986" width="2.26953125" style="4" customWidth="1"/>
    <col min="8987" max="8987" width="2.54296875" style="4" customWidth="1"/>
    <col min="8988" max="8988" width="2" style="4" customWidth="1"/>
    <col min="8989" max="8990" width="2.54296875" style="4" customWidth="1"/>
    <col min="8991" max="8991" width="1.7265625" style="4" customWidth="1"/>
    <col min="8992" max="8993" width="2.54296875" style="4" customWidth="1"/>
    <col min="8994" max="8994" width="7.26953125" style="4" customWidth="1"/>
    <col min="8995" max="9216" width="9.1796875" style="4"/>
    <col min="9217" max="9217" width="0.7265625" style="4" customWidth="1"/>
    <col min="9218" max="9218" width="3.26953125" style="4" customWidth="1"/>
    <col min="9219" max="9219" width="20.26953125" style="4" customWidth="1"/>
    <col min="9220" max="9220" width="1.1796875" style="4" customWidth="1"/>
    <col min="9221" max="9221" width="0.453125" style="4" customWidth="1"/>
    <col min="9222" max="9222" width="4" style="4" customWidth="1"/>
    <col min="9223" max="9234" width="3.54296875" style="4" customWidth="1"/>
    <col min="9235" max="9235" width="3" style="4" customWidth="1"/>
    <col min="9236" max="9236" width="3.54296875" style="4" customWidth="1"/>
    <col min="9237" max="9237" width="1" style="4" customWidth="1"/>
    <col min="9238" max="9239" width="2.54296875" style="4" customWidth="1"/>
    <col min="9240" max="9240" width="1.1796875" style="4" customWidth="1"/>
    <col min="9241" max="9241" width="2.54296875" style="4" customWidth="1"/>
    <col min="9242" max="9242" width="2.26953125" style="4" customWidth="1"/>
    <col min="9243" max="9243" width="2.54296875" style="4" customWidth="1"/>
    <col min="9244" max="9244" width="2" style="4" customWidth="1"/>
    <col min="9245" max="9246" width="2.54296875" style="4" customWidth="1"/>
    <col min="9247" max="9247" width="1.7265625" style="4" customWidth="1"/>
    <col min="9248" max="9249" width="2.54296875" style="4" customWidth="1"/>
    <col min="9250" max="9250" width="7.26953125" style="4" customWidth="1"/>
    <col min="9251" max="9472" width="9.1796875" style="4"/>
    <col min="9473" max="9473" width="0.7265625" style="4" customWidth="1"/>
    <col min="9474" max="9474" width="3.26953125" style="4" customWidth="1"/>
    <col min="9475" max="9475" width="20.26953125" style="4" customWidth="1"/>
    <col min="9476" max="9476" width="1.1796875" style="4" customWidth="1"/>
    <col min="9477" max="9477" width="0.453125" style="4" customWidth="1"/>
    <col min="9478" max="9478" width="4" style="4" customWidth="1"/>
    <col min="9479" max="9490" width="3.54296875" style="4" customWidth="1"/>
    <col min="9491" max="9491" width="3" style="4" customWidth="1"/>
    <col min="9492" max="9492" width="3.54296875" style="4" customWidth="1"/>
    <col min="9493" max="9493" width="1" style="4" customWidth="1"/>
    <col min="9494" max="9495" width="2.54296875" style="4" customWidth="1"/>
    <col min="9496" max="9496" width="1.1796875" style="4" customWidth="1"/>
    <col min="9497" max="9497" width="2.54296875" style="4" customWidth="1"/>
    <col min="9498" max="9498" width="2.26953125" style="4" customWidth="1"/>
    <col min="9499" max="9499" width="2.54296875" style="4" customWidth="1"/>
    <col min="9500" max="9500" width="2" style="4" customWidth="1"/>
    <col min="9501" max="9502" width="2.54296875" style="4" customWidth="1"/>
    <col min="9503" max="9503" width="1.7265625" style="4" customWidth="1"/>
    <col min="9504" max="9505" width="2.54296875" style="4" customWidth="1"/>
    <col min="9506" max="9506" width="7.26953125" style="4" customWidth="1"/>
    <col min="9507" max="9728" width="9.1796875" style="4"/>
    <col min="9729" max="9729" width="0.7265625" style="4" customWidth="1"/>
    <col min="9730" max="9730" width="3.26953125" style="4" customWidth="1"/>
    <col min="9731" max="9731" width="20.26953125" style="4" customWidth="1"/>
    <col min="9732" max="9732" width="1.1796875" style="4" customWidth="1"/>
    <col min="9733" max="9733" width="0.453125" style="4" customWidth="1"/>
    <col min="9734" max="9734" width="4" style="4" customWidth="1"/>
    <col min="9735" max="9746" width="3.54296875" style="4" customWidth="1"/>
    <col min="9747" max="9747" width="3" style="4" customWidth="1"/>
    <col min="9748" max="9748" width="3.54296875" style="4" customWidth="1"/>
    <col min="9749" max="9749" width="1" style="4" customWidth="1"/>
    <col min="9750" max="9751" width="2.54296875" style="4" customWidth="1"/>
    <col min="9752" max="9752" width="1.1796875" style="4" customWidth="1"/>
    <col min="9753" max="9753" width="2.54296875" style="4" customWidth="1"/>
    <col min="9754" max="9754" width="2.26953125" style="4" customWidth="1"/>
    <col min="9755" max="9755" width="2.54296875" style="4" customWidth="1"/>
    <col min="9756" max="9756" width="2" style="4" customWidth="1"/>
    <col min="9757" max="9758" width="2.54296875" style="4" customWidth="1"/>
    <col min="9759" max="9759" width="1.7265625" style="4" customWidth="1"/>
    <col min="9760" max="9761" width="2.54296875" style="4" customWidth="1"/>
    <col min="9762" max="9762" width="7.26953125" style="4" customWidth="1"/>
    <col min="9763" max="9984" width="9.1796875" style="4"/>
    <col min="9985" max="9985" width="0.7265625" style="4" customWidth="1"/>
    <col min="9986" max="9986" width="3.26953125" style="4" customWidth="1"/>
    <col min="9987" max="9987" width="20.26953125" style="4" customWidth="1"/>
    <col min="9988" max="9988" width="1.1796875" style="4" customWidth="1"/>
    <col min="9989" max="9989" width="0.453125" style="4" customWidth="1"/>
    <col min="9990" max="9990" width="4" style="4" customWidth="1"/>
    <col min="9991" max="10002" width="3.54296875" style="4" customWidth="1"/>
    <col min="10003" max="10003" width="3" style="4" customWidth="1"/>
    <col min="10004" max="10004" width="3.54296875" style="4" customWidth="1"/>
    <col min="10005" max="10005" width="1" style="4" customWidth="1"/>
    <col min="10006" max="10007" width="2.54296875" style="4" customWidth="1"/>
    <col min="10008" max="10008" width="1.1796875" style="4" customWidth="1"/>
    <col min="10009" max="10009" width="2.54296875" style="4" customWidth="1"/>
    <col min="10010" max="10010" width="2.26953125" style="4" customWidth="1"/>
    <col min="10011" max="10011" width="2.54296875" style="4" customWidth="1"/>
    <col min="10012" max="10012" width="2" style="4" customWidth="1"/>
    <col min="10013" max="10014" width="2.54296875" style="4" customWidth="1"/>
    <col min="10015" max="10015" width="1.7265625" style="4" customWidth="1"/>
    <col min="10016" max="10017" width="2.54296875" style="4" customWidth="1"/>
    <col min="10018" max="10018" width="7.26953125" style="4" customWidth="1"/>
    <col min="10019" max="10240" width="9.1796875" style="4"/>
    <col min="10241" max="10241" width="0.7265625" style="4" customWidth="1"/>
    <col min="10242" max="10242" width="3.26953125" style="4" customWidth="1"/>
    <col min="10243" max="10243" width="20.26953125" style="4" customWidth="1"/>
    <col min="10244" max="10244" width="1.1796875" style="4" customWidth="1"/>
    <col min="10245" max="10245" width="0.453125" style="4" customWidth="1"/>
    <col min="10246" max="10246" width="4" style="4" customWidth="1"/>
    <col min="10247" max="10258" width="3.54296875" style="4" customWidth="1"/>
    <col min="10259" max="10259" width="3" style="4" customWidth="1"/>
    <col min="10260" max="10260" width="3.54296875" style="4" customWidth="1"/>
    <col min="10261" max="10261" width="1" style="4" customWidth="1"/>
    <col min="10262" max="10263" width="2.54296875" style="4" customWidth="1"/>
    <col min="10264" max="10264" width="1.1796875" style="4" customWidth="1"/>
    <col min="10265" max="10265" width="2.54296875" style="4" customWidth="1"/>
    <col min="10266" max="10266" width="2.26953125" style="4" customWidth="1"/>
    <col min="10267" max="10267" width="2.54296875" style="4" customWidth="1"/>
    <col min="10268" max="10268" width="2" style="4" customWidth="1"/>
    <col min="10269" max="10270" width="2.54296875" style="4" customWidth="1"/>
    <col min="10271" max="10271" width="1.7265625" style="4" customWidth="1"/>
    <col min="10272" max="10273" width="2.54296875" style="4" customWidth="1"/>
    <col min="10274" max="10274" width="7.26953125" style="4" customWidth="1"/>
    <col min="10275" max="10496" width="9.1796875" style="4"/>
    <col min="10497" max="10497" width="0.7265625" style="4" customWidth="1"/>
    <col min="10498" max="10498" width="3.26953125" style="4" customWidth="1"/>
    <col min="10499" max="10499" width="20.26953125" style="4" customWidth="1"/>
    <col min="10500" max="10500" width="1.1796875" style="4" customWidth="1"/>
    <col min="10501" max="10501" width="0.453125" style="4" customWidth="1"/>
    <col min="10502" max="10502" width="4" style="4" customWidth="1"/>
    <col min="10503" max="10514" width="3.54296875" style="4" customWidth="1"/>
    <col min="10515" max="10515" width="3" style="4" customWidth="1"/>
    <col min="10516" max="10516" width="3.54296875" style="4" customWidth="1"/>
    <col min="10517" max="10517" width="1" style="4" customWidth="1"/>
    <col min="10518" max="10519" width="2.54296875" style="4" customWidth="1"/>
    <col min="10520" max="10520" width="1.1796875" style="4" customWidth="1"/>
    <col min="10521" max="10521" width="2.54296875" style="4" customWidth="1"/>
    <col min="10522" max="10522" width="2.26953125" style="4" customWidth="1"/>
    <col min="10523" max="10523" width="2.54296875" style="4" customWidth="1"/>
    <col min="10524" max="10524" width="2" style="4" customWidth="1"/>
    <col min="10525" max="10526" width="2.54296875" style="4" customWidth="1"/>
    <col min="10527" max="10527" width="1.7265625" style="4" customWidth="1"/>
    <col min="10528" max="10529" width="2.54296875" style="4" customWidth="1"/>
    <col min="10530" max="10530" width="7.26953125" style="4" customWidth="1"/>
    <col min="10531" max="10752" width="9.1796875" style="4"/>
    <col min="10753" max="10753" width="0.7265625" style="4" customWidth="1"/>
    <col min="10754" max="10754" width="3.26953125" style="4" customWidth="1"/>
    <col min="10755" max="10755" width="20.26953125" style="4" customWidth="1"/>
    <col min="10756" max="10756" width="1.1796875" style="4" customWidth="1"/>
    <col min="10757" max="10757" width="0.453125" style="4" customWidth="1"/>
    <col min="10758" max="10758" width="4" style="4" customWidth="1"/>
    <col min="10759" max="10770" width="3.54296875" style="4" customWidth="1"/>
    <col min="10771" max="10771" width="3" style="4" customWidth="1"/>
    <col min="10772" max="10772" width="3.54296875" style="4" customWidth="1"/>
    <col min="10773" max="10773" width="1" style="4" customWidth="1"/>
    <col min="10774" max="10775" width="2.54296875" style="4" customWidth="1"/>
    <col min="10776" max="10776" width="1.1796875" style="4" customWidth="1"/>
    <col min="10777" max="10777" width="2.54296875" style="4" customWidth="1"/>
    <col min="10778" max="10778" width="2.26953125" style="4" customWidth="1"/>
    <col min="10779" max="10779" width="2.54296875" style="4" customWidth="1"/>
    <col min="10780" max="10780" width="2" style="4" customWidth="1"/>
    <col min="10781" max="10782" width="2.54296875" style="4" customWidth="1"/>
    <col min="10783" max="10783" width="1.7265625" style="4" customWidth="1"/>
    <col min="10784" max="10785" width="2.54296875" style="4" customWidth="1"/>
    <col min="10786" max="10786" width="7.26953125" style="4" customWidth="1"/>
    <col min="10787" max="11008" width="9.1796875" style="4"/>
    <col min="11009" max="11009" width="0.7265625" style="4" customWidth="1"/>
    <col min="11010" max="11010" width="3.26953125" style="4" customWidth="1"/>
    <col min="11011" max="11011" width="20.26953125" style="4" customWidth="1"/>
    <col min="11012" max="11012" width="1.1796875" style="4" customWidth="1"/>
    <col min="11013" max="11013" width="0.453125" style="4" customWidth="1"/>
    <col min="11014" max="11014" width="4" style="4" customWidth="1"/>
    <col min="11015" max="11026" width="3.54296875" style="4" customWidth="1"/>
    <col min="11027" max="11027" width="3" style="4" customWidth="1"/>
    <col min="11028" max="11028" width="3.54296875" style="4" customWidth="1"/>
    <col min="11029" max="11029" width="1" style="4" customWidth="1"/>
    <col min="11030" max="11031" width="2.54296875" style="4" customWidth="1"/>
    <col min="11032" max="11032" width="1.1796875" style="4" customWidth="1"/>
    <col min="11033" max="11033" width="2.54296875" style="4" customWidth="1"/>
    <col min="11034" max="11034" width="2.26953125" style="4" customWidth="1"/>
    <col min="11035" max="11035" width="2.54296875" style="4" customWidth="1"/>
    <col min="11036" max="11036" width="2" style="4" customWidth="1"/>
    <col min="11037" max="11038" width="2.54296875" style="4" customWidth="1"/>
    <col min="11039" max="11039" width="1.7265625" style="4" customWidth="1"/>
    <col min="11040" max="11041" width="2.54296875" style="4" customWidth="1"/>
    <col min="11042" max="11042" width="7.26953125" style="4" customWidth="1"/>
    <col min="11043" max="11264" width="9.1796875" style="4"/>
    <col min="11265" max="11265" width="0.7265625" style="4" customWidth="1"/>
    <col min="11266" max="11266" width="3.26953125" style="4" customWidth="1"/>
    <col min="11267" max="11267" width="20.26953125" style="4" customWidth="1"/>
    <col min="11268" max="11268" width="1.1796875" style="4" customWidth="1"/>
    <col min="11269" max="11269" width="0.453125" style="4" customWidth="1"/>
    <col min="11270" max="11270" width="4" style="4" customWidth="1"/>
    <col min="11271" max="11282" width="3.54296875" style="4" customWidth="1"/>
    <col min="11283" max="11283" width="3" style="4" customWidth="1"/>
    <col min="11284" max="11284" width="3.54296875" style="4" customWidth="1"/>
    <col min="11285" max="11285" width="1" style="4" customWidth="1"/>
    <col min="11286" max="11287" width="2.54296875" style="4" customWidth="1"/>
    <col min="11288" max="11288" width="1.1796875" style="4" customWidth="1"/>
    <col min="11289" max="11289" width="2.54296875" style="4" customWidth="1"/>
    <col min="11290" max="11290" width="2.26953125" style="4" customWidth="1"/>
    <col min="11291" max="11291" width="2.54296875" style="4" customWidth="1"/>
    <col min="11292" max="11292" width="2" style="4" customWidth="1"/>
    <col min="11293" max="11294" width="2.54296875" style="4" customWidth="1"/>
    <col min="11295" max="11295" width="1.7265625" style="4" customWidth="1"/>
    <col min="11296" max="11297" width="2.54296875" style="4" customWidth="1"/>
    <col min="11298" max="11298" width="7.26953125" style="4" customWidth="1"/>
    <col min="11299" max="11520" width="9.1796875" style="4"/>
    <col min="11521" max="11521" width="0.7265625" style="4" customWidth="1"/>
    <col min="11522" max="11522" width="3.26953125" style="4" customWidth="1"/>
    <col min="11523" max="11523" width="20.26953125" style="4" customWidth="1"/>
    <col min="11524" max="11524" width="1.1796875" style="4" customWidth="1"/>
    <col min="11525" max="11525" width="0.453125" style="4" customWidth="1"/>
    <col min="11526" max="11526" width="4" style="4" customWidth="1"/>
    <col min="11527" max="11538" width="3.54296875" style="4" customWidth="1"/>
    <col min="11539" max="11539" width="3" style="4" customWidth="1"/>
    <col min="11540" max="11540" width="3.54296875" style="4" customWidth="1"/>
    <col min="11541" max="11541" width="1" style="4" customWidth="1"/>
    <col min="11542" max="11543" width="2.54296875" style="4" customWidth="1"/>
    <col min="11544" max="11544" width="1.1796875" style="4" customWidth="1"/>
    <col min="11545" max="11545" width="2.54296875" style="4" customWidth="1"/>
    <col min="11546" max="11546" width="2.26953125" style="4" customWidth="1"/>
    <col min="11547" max="11547" width="2.54296875" style="4" customWidth="1"/>
    <col min="11548" max="11548" width="2" style="4" customWidth="1"/>
    <col min="11549" max="11550" width="2.54296875" style="4" customWidth="1"/>
    <col min="11551" max="11551" width="1.7265625" style="4" customWidth="1"/>
    <col min="11552" max="11553" width="2.54296875" style="4" customWidth="1"/>
    <col min="11554" max="11554" width="7.26953125" style="4" customWidth="1"/>
    <col min="11555" max="11776" width="9.1796875" style="4"/>
    <col min="11777" max="11777" width="0.7265625" style="4" customWidth="1"/>
    <col min="11778" max="11778" width="3.26953125" style="4" customWidth="1"/>
    <col min="11779" max="11779" width="20.26953125" style="4" customWidth="1"/>
    <col min="11780" max="11780" width="1.1796875" style="4" customWidth="1"/>
    <col min="11781" max="11781" width="0.453125" style="4" customWidth="1"/>
    <col min="11782" max="11782" width="4" style="4" customWidth="1"/>
    <col min="11783" max="11794" width="3.54296875" style="4" customWidth="1"/>
    <col min="11795" max="11795" width="3" style="4" customWidth="1"/>
    <col min="11796" max="11796" width="3.54296875" style="4" customWidth="1"/>
    <col min="11797" max="11797" width="1" style="4" customWidth="1"/>
    <col min="11798" max="11799" width="2.54296875" style="4" customWidth="1"/>
    <col min="11800" max="11800" width="1.1796875" style="4" customWidth="1"/>
    <col min="11801" max="11801" width="2.54296875" style="4" customWidth="1"/>
    <col min="11802" max="11802" width="2.26953125" style="4" customWidth="1"/>
    <col min="11803" max="11803" width="2.54296875" style="4" customWidth="1"/>
    <col min="11804" max="11804" width="2" style="4" customWidth="1"/>
    <col min="11805" max="11806" width="2.54296875" style="4" customWidth="1"/>
    <col min="11807" max="11807" width="1.7265625" style="4" customWidth="1"/>
    <col min="11808" max="11809" width="2.54296875" style="4" customWidth="1"/>
    <col min="11810" max="11810" width="7.26953125" style="4" customWidth="1"/>
    <col min="11811" max="12032" width="9.1796875" style="4"/>
    <col min="12033" max="12033" width="0.7265625" style="4" customWidth="1"/>
    <col min="12034" max="12034" width="3.26953125" style="4" customWidth="1"/>
    <col min="12035" max="12035" width="20.26953125" style="4" customWidth="1"/>
    <col min="12036" max="12036" width="1.1796875" style="4" customWidth="1"/>
    <col min="12037" max="12037" width="0.453125" style="4" customWidth="1"/>
    <col min="12038" max="12038" width="4" style="4" customWidth="1"/>
    <col min="12039" max="12050" width="3.54296875" style="4" customWidth="1"/>
    <col min="12051" max="12051" width="3" style="4" customWidth="1"/>
    <col min="12052" max="12052" width="3.54296875" style="4" customWidth="1"/>
    <col min="12053" max="12053" width="1" style="4" customWidth="1"/>
    <col min="12054" max="12055" width="2.54296875" style="4" customWidth="1"/>
    <col min="12056" max="12056" width="1.1796875" style="4" customWidth="1"/>
    <col min="12057" max="12057" width="2.54296875" style="4" customWidth="1"/>
    <col min="12058" max="12058" width="2.26953125" style="4" customWidth="1"/>
    <col min="12059" max="12059" width="2.54296875" style="4" customWidth="1"/>
    <col min="12060" max="12060" width="2" style="4" customWidth="1"/>
    <col min="12061" max="12062" width="2.54296875" style="4" customWidth="1"/>
    <col min="12063" max="12063" width="1.7265625" style="4" customWidth="1"/>
    <col min="12064" max="12065" width="2.54296875" style="4" customWidth="1"/>
    <col min="12066" max="12066" width="7.26953125" style="4" customWidth="1"/>
    <col min="12067" max="12288" width="9.1796875" style="4"/>
    <col min="12289" max="12289" width="0.7265625" style="4" customWidth="1"/>
    <col min="12290" max="12290" width="3.26953125" style="4" customWidth="1"/>
    <col min="12291" max="12291" width="20.26953125" style="4" customWidth="1"/>
    <col min="12292" max="12292" width="1.1796875" style="4" customWidth="1"/>
    <col min="12293" max="12293" width="0.453125" style="4" customWidth="1"/>
    <col min="12294" max="12294" width="4" style="4" customWidth="1"/>
    <col min="12295" max="12306" width="3.54296875" style="4" customWidth="1"/>
    <col min="12307" max="12307" width="3" style="4" customWidth="1"/>
    <col min="12308" max="12308" width="3.54296875" style="4" customWidth="1"/>
    <col min="12309" max="12309" width="1" style="4" customWidth="1"/>
    <col min="12310" max="12311" width="2.54296875" style="4" customWidth="1"/>
    <col min="12312" max="12312" width="1.1796875" style="4" customWidth="1"/>
    <col min="12313" max="12313" width="2.54296875" style="4" customWidth="1"/>
    <col min="12314" max="12314" width="2.26953125" style="4" customWidth="1"/>
    <col min="12315" max="12315" width="2.54296875" style="4" customWidth="1"/>
    <col min="12316" max="12316" width="2" style="4" customWidth="1"/>
    <col min="12317" max="12318" width="2.54296875" style="4" customWidth="1"/>
    <col min="12319" max="12319" width="1.7265625" style="4" customWidth="1"/>
    <col min="12320" max="12321" width="2.54296875" style="4" customWidth="1"/>
    <col min="12322" max="12322" width="7.26953125" style="4" customWidth="1"/>
    <col min="12323" max="12544" width="9.1796875" style="4"/>
    <col min="12545" max="12545" width="0.7265625" style="4" customWidth="1"/>
    <col min="12546" max="12546" width="3.26953125" style="4" customWidth="1"/>
    <col min="12547" max="12547" width="20.26953125" style="4" customWidth="1"/>
    <col min="12548" max="12548" width="1.1796875" style="4" customWidth="1"/>
    <col min="12549" max="12549" width="0.453125" style="4" customWidth="1"/>
    <col min="12550" max="12550" width="4" style="4" customWidth="1"/>
    <col min="12551" max="12562" width="3.54296875" style="4" customWidth="1"/>
    <col min="12563" max="12563" width="3" style="4" customWidth="1"/>
    <col min="12564" max="12564" width="3.54296875" style="4" customWidth="1"/>
    <col min="12565" max="12565" width="1" style="4" customWidth="1"/>
    <col min="12566" max="12567" width="2.54296875" style="4" customWidth="1"/>
    <col min="12568" max="12568" width="1.1796875" style="4" customWidth="1"/>
    <col min="12569" max="12569" width="2.54296875" style="4" customWidth="1"/>
    <col min="12570" max="12570" width="2.26953125" style="4" customWidth="1"/>
    <col min="12571" max="12571" width="2.54296875" style="4" customWidth="1"/>
    <col min="12572" max="12572" width="2" style="4" customWidth="1"/>
    <col min="12573" max="12574" width="2.54296875" style="4" customWidth="1"/>
    <col min="12575" max="12575" width="1.7265625" style="4" customWidth="1"/>
    <col min="12576" max="12577" width="2.54296875" style="4" customWidth="1"/>
    <col min="12578" max="12578" width="7.26953125" style="4" customWidth="1"/>
    <col min="12579" max="12800" width="9.1796875" style="4"/>
    <col min="12801" max="12801" width="0.7265625" style="4" customWidth="1"/>
    <col min="12802" max="12802" width="3.26953125" style="4" customWidth="1"/>
    <col min="12803" max="12803" width="20.26953125" style="4" customWidth="1"/>
    <col min="12804" max="12804" width="1.1796875" style="4" customWidth="1"/>
    <col min="12805" max="12805" width="0.453125" style="4" customWidth="1"/>
    <col min="12806" max="12806" width="4" style="4" customWidth="1"/>
    <col min="12807" max="12818" width="3.54296875" style="4" customWidth="1"/>
    <col min="12819" max="12819" width="3" style="4" customWidth="1"/>
    <col min="12820" max="12820" width="3.54296875" style="4" customWidth="1"/>
    <col min="12821" max="12821" width="1" style="4" customWidth="1"/>
    <col min="12822" max="12823" width="2.54296875" style="4" customWidth="1"/>
    <col min="12824" max="12824" width="1.1796875" style="4" customWidth="1"/>
    <col min="12825" max="12825" width="2.54296875" style="4" customWidth="1"/>
    <col min="12826" max="12826" width="2.26953125" style="4" customWidth="1"/>
    <col min="12827" max="12827" width="2.54296875" style="4" customWidth="1"/>
    <col min="12828" max="12828" width="2" style="4" customWidth="1"/>
    <col min="12829" max="12830" width="2.54296875" style="4" customWidth="1"/>
    <col min="12831" max="12831" width="1.7265625" style="4" customWidth="1"/>
    <col min="12832" max="12833" width="2.54296875" style="4" customWidth="1"/>
    <col min="12834" max="12834" width="7.26953125" style="4" customWidth="1"/>
    <col min="12835" max="13056" width="9.1796875" style="4"/>
    <col min="13057" max="13057" width="0.7265625" style="4" customWidth="1"/>
    <col min="13058" max="13058" width="3.26953125" style="4" customWidth="1"/>
    <col min="13059" max="13059" width="20.26953125" style="4" customWidth="1"/>
    <col min="13060" max="13060" width="1.1796875" style="4" customWidth="1"/>
    <col min="13061" max="13061" width="0.453125" style="4" customWidth="1"/>
    <col min="13062" max="13062" width="4" style="4" customWidth="1"/>
    <col min="13063" max="13074" width="3.54296875" style="4" customWidth="1"/>
    <col min="13075" max="13075" width="3" style="4" customWidth="1"/>
    <col min="13076" max="13076" width="3.54296875" style="4" customWidth="1"/>
    <col min="13077" max="13077" width="1" style="4" customWidth="1"/>
    <col min="13078" max="13079" width="2.54296875" style="4" customWidth="1"/>
    <col min="13080" max="13080" width="1.1796875" style="4" customWidth="1"/>
    <col min="13081" max="13081" width="2.54296875" style="4" customWidth="1"/>
    <col min="13082" max="13082" width="2.26953125" style="4" customWidth="1"/>
    <col min="13083" max="13083" width="2.54296875" style="4" customWidth="1"/>
    <col min="13084" max="13084" width="2" style="4" customWidth="1"/>
    <col min="13085" max="13086" width="2.54296875" style="4" customWidth="1"/>
    <col min="13087" max="13087" width="1.7265625" style="4" customWidth="1"/>
    <col min="13088" max="13089" width="2.54296875" style="4" customWidth="1"/>
    <col min="13090" max="13090" width="7.26953125" style="4" customWidth="1"/>
    <col min="13091" max="13312" width="9.1796875" style="4"/>
    <col min="13313" max="13313" width="0.7265625" style="4" customWidth="1"/>
    <col min="13314" max="13314" width="3.26953125" style="4" customWidth="1"/>
    <col min="13315" max="13315" width="20.26953125" style="4" customWidth="1"/>
    <col min="13316" max="13316" width="1.1796875" style="4" customWidth="1"/>
    <col min="13317" max="13317" width="0.453125" style="4" customWidth="1"/>
    <col min="13318" max="13318" width="4" style="4" customWidth="1"/>
    <col min="13319" max="13330" width="3.54296875" style="4" customWidth="1"/>
    <col min="13331" max="13331" width="3" style="4" customWidth="1"/>
    <col min="13332" max="13332" width="3.54296875" style="4" customWidth="1"/>
    <col min="13333" max="13333" width="1" style="4" customWidth="1"/>
    <col min="13334" max="13335" width="2.54296875" style="4" customWidth="1"/>
    <col min="13336" max="13336" width="1.1796875" style="4" customWidth="1"/>
    <col min="13337" max="13337" width="2.54296875" style="4" customWidth="1"/>
    <col min="13338" max="13338" width="2.26953125" style="4" customWidth="1"/>
    <col min="13339" max="13339" width="2.54296875" style="4" customWidth="1"/>
    <col min="13340" max="13340" width="2" style="4" customWidth="1"/>
    <col min="13341" max="13342" width="2.54296875" style="4" customWidth="1"/>
    <col min="13343" max="13343" width="1.7265625" style="4" customWidth="1"/>
    <col min="13344" max="13345" width="2.54296875" style="4" customWidth="1"/>
    <col min="13346" max="13346" width="7.26953125" style="4" customWidth="1"/>
    <col min="13347" max="13568" width="9.1796875" style="4"/>
    <col min="13569" max="13569" width="0.7265625" style="4" customWidth="1"/>
    <col min="13570" max="13570" width="3.26953125" style="4" customWidth="1"/>
    <col min="13571" max="13571" width="20.26953125" style="4" customWidth="1"/>
    <col min="13572" max="13572" width="1.1796875" style="4" customWidth="1"/>
    <col min="13573" max="13573" width="0.453125" style="4" customWidth="1"/>
    <col min="13574" max="13574" width="4" style="4" customWidth="1"/>
    <col min="13575" max="13586" width="3.54296875" style="4" customWidth="1"/>
    <col min="13587" max="13587" width="3" style="4" customWidth="1"/>
    <col min="13588" max="13588" width="3.54296875" style="4" customWidth="1"/>
    <col min="13589" max="13589" width="1" style="4" customWidth="1"/>
    <col min="13590" max="13591" width="2.54296875" style="4" customWidth="1"/>
    <col min="13592" max="13592" width="1.1796875" style="4" customWidth="1"/>
    <col min="13593" max="13593" width="2.54296875" style="4" customWidth="1"/>
    <col min="13594" max="13594" width="2.26953125" style="4" customWidth="1"/>
    <col min="13595" max="13595" width="2.54296875" style="4" customWidth="1"/>
    <col min="13596" max="13596" width="2" style="4" customWidth="1"/>
    <col min="13597" max="13598" width="2.54296875" style="4" customWidth="1"/>
    <col min="13599" max="13599" width="1.7265625" style="4" customWidth="1"/>
    <col min="13600" max="13601" width="2.54296875" style="4" customWidth="1"/>
    <col min="13602" max="13602" width="7.26953125" style="4" customWidth="1"/>
    <col min="13603" max="13824" width="9.1796875" style="4"/>
    <col min="13825" max="13825" width="0.7265625" style="4" customWidth="1"/>
    <col min="13826" max="13826" width="3.26953125" style="4" customWidth="1"/>
    <col min="13827" max="13827" width="20.26953125" style="4" customWidth="1"/>
    <col min="13828" max="13828" width="1.1796875" style="4" customWidth="1"/>
    <col min="13829" max="13829" width="0.453125" style="4" customWidth="1"/>
    <col min="13830" max="13830" width="4" style="4" customWidth="1"/>
    <col min="13831" max="13842" width="3.54296875" style="4" customWidth="1"/>
    <col min="13843" max="13843" width="3" style="4" customWidth="1"/>
    <col min="13844" max="13844" width="3.54296875" style="4" customWidth="1"/>
    <col min="13845" max="13845" width="1" style="4" customWidth="1"/>
    <col min="13846" max="13847" width="2.54296875" style="4" customWidth="1"/>
    <col min="13848" max="13848" width="1.1796875" style="4" customWidth="1"/>
    <col min="13849" max="13849" width="2.54296875" style="4" customWidth="1"/>
    <col min="13850" max="13850" width="2.26953125" style="4" customWidth="1"/>
    <col min="13851" max="13851" width="2.54296875" style="4" customWidth="1"/>
    <col min="13852" max="13852" width="2" style="4" customWidth="1"/>
    <col min="13853" max="13854" width="2.54296875" style="4" customWidth="1"/>
    <col min="13855" max="13855" width="1.7265625" style="4" customWidth="1"/>
    <col min="13856" max="13857" width="2.54296875" style="4" customWidth="1"/>
    <col min="13858" max="13858" width="7.26953125" style="4" customWidth="1"/>
    <col min="13859" max="14080" width="9.1796875" style="4"/>
    <col min="14081" max="14081" width="0.7265625" style="4" customWidth="1"/>
    <col min="14082" max="14082" width="3.26953125" style="4" customWidth="1"/>
    <col min="14083" max="14083" width="20.26953125" style="4" customWidth="1"/>
    <col min="14084" max="14084" width="1.1796875" style="4" customWidth="1"/>
    <col min="14085" max="14085" width="0.453125" style="4" customWidth="1"/>
    <col min="14086" max="14086" width="4" style="4" customWidth="1"/>
    <col min="14087" max="14098" width="3.54296875" style="4" customWidth="1"/>
    <col min="14099" max="14099" width="3" style="4" customWidth="1"/>
    <col min="14100" max="14100" width="3.54296875" style="4" customWidth="1"/>
    <col min="14101" max="14101" width="1" style="4" customWidth="1"/>
    <col min="14102" max="14103" width="2.54296875" style="4" customWidth="1"/>
    <col min="14104" max="14104" width="1.1796875" style="4" customWidth="1"/>
    <col min="14105" max="14105" width="2.54296875" style="4" customWidth="1"/>
    <col min="14106" max="14106" width="2.26953125" style="4" customWidth="1"/>
    <col min="14107" max="14107" width="2.54296875" style="4" customWidth="1"/>
    <col min="14108" max="14108" width="2" style="4" customWidth="1"/>
    <col min="14109" max="14110" width="2.54296875" style="4" customWidth="1"/>
    <col min="14111" max="14111" width="1.7265625" style="4" customWidth="1"/>
    <col min="14112" max="14113" width="2.54296875" style="4" customWidth="1"/>
    <col min="14114" max="14114" width="7.26953125" style="4" customWidth="1"/>
    <col min="14115" max="14336" width="9.1796875" style="4"/>
    <col min="14337" max="14337" width="0.7265625" style="4" customWidth="1"/>
    <col min="14338" max="14338" width="3.26953125" style="4" customWidth="1"/>
    <col min="14339" max="14339" width="20.26953125" style="4" customWidth="1"/>
    <col min="14340" max="14340" width="1.1796875" style="4" customWidth="1"/>
    <col min="14341" max="14341" width="0.453125" style="4" customWidth="1"/>
    <col min="14342" max="14342" width="4" style="4" customWidth="1"/>
    <col min="14343" max="14354" width="3.54296875" style="4" customWidth="1"/>
    <col min="14355" max="14355" width="3" style="4" customWidth="1"/>
    <col min="14356" max="14356" width="3.54296875" style="4" customWidth="1"/>
    <col min="14357" max="14357" width="1" style="4" customWidth="1"/>
    <col min="14358" max="14359" width="2.54296875" style="4" customWidth="1"/>
    <col min="14360" max="14360" width="1.1796875" style="4" customWidth="1"/>
    <col min="14361" max="14361" width="2.54296875" style="4" customWidth="1"/>
    <col min="14362" max="14362" width="2.26953125" style="4" customWidth="1"/>
    <col min="14363" max="14363" width="2.54296875" style="4" customWidth="1"/>
    <col min="14364" max="14364" width="2" style="4" customWidth="1"/>
    <col min="14365" max="14366" width="2.54296875" style="4" customWidth="1"/>
    <col min="14367" max="14367" width="1.7265625" style="4" customWidth="1"/>
    <col min="14368" max="14369" width="2.54296875" style="4" customWidth="1"/>
    <col min="14370" max="14370" width="7.26953125" style="4" customWidth="1"/>
    <col min="14371" max="14592" width="9.1796875" style="4"/>
    <col min="14593" max="14593" width="0.7265625" style="4" customWidth="1"/>
    <col min="14594" max="14594" width="3.26953125" style="4" customWidth="1"/>
    <col min="14595" max="14595" width="20.26953125" style="4" customWidth="1"/>
    <col min="14596" max="14596" width="1.1796875" style="4" customWidth="1"/>
    <col min="14597" max="14597" width="0.453125" style="4" customWidth="1"/>
    <col min="14598" max="14598" width="4" style="4" customWidth="1"/>
    <col min="14599" max="14610" width="3.54296875" style="4" customWidth="1"/>
    <col min="14611" max="14611" width="3" style="4" customWidth="1"/>
    <col min="14612" max="14612" width="3.54296875" style="4" customWidth="1"/>
    <col min="14613" max="14613" width="1" style="4" customWidth="1"/>
    <col min="14614" max="14615" width="2.54296875" style="4" customWidth="1"/>
    <col min="14616" max="14616" width="1.1796875" style="4" customWidth="1"/>
    <col min="14617" max="14617" width="2.54296875" style="4" customWidth="1"/>
    <col min="14618" max="14618" width="2.26953125" style="4" customWidth="1"/>
    <col min="14619" max="14619" width="2.54296875" style="4" customWidth="1"/>
    <col min="14620" max="14620" width="2" style="4" customWidth="1"/>
    <col min="14621" max="14622" width="2.54296875" style="4" customWidth="1"/>
    <col min="14623" max="14623" width="1.7265625" style="4" customWidth="1"/>
    <col min="14624" max="14625" width="2.54296875" style="4" customWidth="1"/>
    <col min="14626" max="14626" width="7.26953125" style="4" customWidth="1"/>
    <col min="14627" max="14848" width="9.1796875" style="4"/>
    <col min="14849" max="14849" width="0.7265625" style="4" customWidth="1"/>
    <col min="14850" max="14850" width="3.26953125" style="4" customWidth="1"/>
    <col min="14851" max="14851" width="20.26953125" style="4" customWidth="1"/>
    <col min="14852" max="14852" width="1.1796875" style="4" customWidth="1"/>
    <col min="14853" max="14853" width="0.453125" style="4" customWidth="1"/>
    <col min="14854" max="14854" width="4" style="4" customWidth="1"/>
    <col min="14855" max="14866" width="3.54296875" style="4" customWidth="1"/>
    <col min="14867" max="14867" width="3" style="4" customWidth="1"/>
    <col min="14868" max="14868" width="3.54296875" style="4" customWidth="1"/>
    <col min="14869" max="14869" width="1" style="4" customWidth="1"/>
    <col min="14870" max="14871" width="2.54296875" style="4" customWidth="1"/>
    <col min="14872" max="14872" width="1.1796875" style="4" customWidth="1"/>
    <col min="14873" max="14873" width="2.54296875" style="4" customWidth="1"/>
    <col min="14874" max="14874" width="2.26953125" style="4" customWidth="1"/>
    <col min="14875" max="14875" width="2.54296875" style="4" customWidth="1"/>
    <col min="14876" max="14876" width="2" style="4" customWidth="1"/>
    <col min="14877" max="14878" width="2.54296875" style="4" customWidth="1"/>
    <col min="14879" max="14879" width="1.7265625" style="4" customWidth="1"/>
    <col min="14880" max="14881" width="2.54296875" style="4" customWidth="1"/>
    <col min="14882" max="14882" width="7.26953125" style="4" customWidth="1"/>
    <col min="14883" max="15104" width="9.1796875" style="4"/>
    <col min="15105" max="15105" width="0.7265625" style="4" customWidth="1"/>
    <col min="15106" max="15106" width="3.26953125" style="4" customWidth="1"/>
    <col min="15107" max="15107" width="20.26953125" style="4" customWidth="1"/>
    <col min="15108" max="15108" width="1.1796875" style="4" customWidth="1"/>
    <col min="15109" max="15109" width="0.453125" style="4" customWidth="1"/>
    <col min="15110" max="15110" width="4" style="4" customWidth="1"/>
    <col min="15111" max="15122" width="3.54296875" style="4" customWidth="1"/>
    <col min="15123" max="15123" width="3" style="4" customWidth="1"/>
    <col min="15124" max="15124" width="3.54296875" style="4" customWidth="1"/>
    <col min="15125" max="15125" width="1" style="4" customWidth="1"/>
    <col min="15126" max="15127" width="2.54296875" style="4" customWidth="1"/>
    <col min="15128" max="15128" width="1.1796875" style="4" customWidth="1"/>
    <col min="15129" max="15129" width="2.54296875" style="4" customWidth="1"/>
    <col min="15130" max="15130" width="2.26953125" style="4" customWidth="1"/>
    <col min="15131" max="15131" width="2.54296875" style="4" customWidth="1"/>
    <col min="15132" max="15132" width="2" style="4" customWidth="1"/>
    <col min="15133" max="15134" width="2.54296875" style="4" customWidth="1"/>
    <col min="15135" max="15135" width="1.7265625" style="4" customWidth="1"/>
    <col min="15136" max="15137" width="2.54296875" style="4" customWidth="1"/>
    <col min="15138" max="15138" width="7.26953125" style="4" customWidth="1"/>
    <col min="15139" max="15360" width="9.1796875" style="4"/>
    <col min="15361" max="15361" width="0.7265625" style="4" customWidth="1"/>
    <col min="15362" max="15362" width="3.26953125" style="4" customWidth="1"/>
    <col min="15363" max="15363" width="20.26953125" style="4" customWidth="1"/>
    <col min="15364" max="15364" width="1.1796875" style="4" customWidth="1"/>
    <col min="15365" max="15365" width="0.453125" style="4" customWidth="1"/>
    <col min="15366" max="15366" width="4" style="4" customWidth="1"/>
    <col min="15367" max="15378" width="3.54296875" style="4" customWidth="1"/>
    <col min="15379" max="15379" width="3" style="4" customWidth="1"/>
    <col min="15380" max="15380" width="3.54296875" style="4" customWidth="1"/>
    <col min="15381" max="15381" width="1" style="4" customWidth="1"/>
    <col min="15382" max="15383" width="2.54296875" style="4" customWidth="1"/>
    <col min="15384" max="15384" width="1.1796875" style="4" customWidth="1"/>
    <col min="15385" max="15385" width="2.54296875" style="4" customWidth="1"/>
    <col min="15386" max="15386" width="2.26953125" style="4" customWidth="1"/>
    <col min="15387" max="15387" width="2.54296875" style="4" customWidth="1"/>
    <col min="15388" max="15388" width="2" style="4" customWidth="1"/>
    <col min="15389" max="15390" width="2.54296875" style="4" customWidth="1"/>
    <col min="15391" max="15391" width="1.7265625" style="4" customWidth="1"/>
    <col min="15392" max="15393" width="2.54296875" style="4" customWidth="1"/>
    <col min="15394" max="15394" width="7.26953125" style="4" customWidth="1"/>
    <col min="15395" max="15616" width="9.1796875" style="4"/>
    <col min="15617" max="15617" width="0.7265625" style="4" customWidth="1"/>
    <col min="15618" max="15618" width="3.26953125" style="4" customWidth="1"/>
    <col min="15619" max="15619" width="20.26953125" style="4" customWidth="1"/>
    <col min="15620" max="15620" width="1.1796875" style="4" customWidth="1"/>
    <col min="15621" max="15621" width="0.453125" style="4" customWidth="1"/>
    <col min="15622" max="15622" width="4" style="4" customWidth="1"/>
    <col min="15623" max="15634" width="3.54296875" style="4" customWidth="1"/>
    <col min="15635" max="15635" width="3" style="4" customWidth="1"/>
    <col min="15636" max="15636" width="3.54296875" style="4" customWidth="1"/>
    <col min="15637" max="15637" width="1" style="4" customWidth="1"/>
    <col min="15638" max="15639" width="2.54296875" style="4" customWidth="1"/>
    <col min="15640" max="15640" width="1.1796875" style="4" customWidth="1"/>
    <col min="15641" max="15641" width="2.54296875" style="4" customWidth="1"/>
    <col min="15642" max="15642" width="2.26953125" style="4" customWidth="1"/>
    <col min="15643" max="15643" width="2.54296875" style="4" customWidth="1"/>
    <col min="15644" max="15644" width="2" style="4" customWidth="1"/>
    <col min="15645" max="15646" width="2.54296875" style="4" customWidth="1"/>
    <col min="15647" max="15647" width="1.7265625" style="4" customWidth="1"/>
    <col min="15648" max="15649" width="2.54296875" style="4" customWidth="1"/>
    <col min="15650" max="15650" width="7.26953125" style="4" customWidth="1"/>
    <col min="15651" max="15872" width="9.1796875" style="4"/>
    <col min="15873" max="15873" width="0.7265625" style="4" customWidth="1"/>
    <col min="15874" max="15874" width="3.26953125" style="4" customWidth="1"/>
    <col min="15875" max="15875" width="20.26953125" style="4" customWidth="1"/>
    <col min="15876" max="15876" width="1.1796875" style="4" customWidth="1"/>
    <col min="15877" max="15877" width="0.453125" style="4" customWidth="1"/>
    <col min="15878" max="15878" width="4" style="4" customWidth="1"/>
    <col min="15879" max="15890" width="3.54296875" style="4" customWidth="1"/>
    <col min="15891" max="15891" width="3" style="4" customWidth="1"/>
    <col min="15892" max="15892" width="3.54296875" style="4" customWidth="1"/>
    <col min="15893" max="15893" width="1" style="4" customWidth="1"/>
    <col min="15894" max="15895" width="2.54296875" style="4" customWidth="1"/>
    <col min="15896" max="15896" width="1.1796875" style="4" customWidth="1"/>
    <col min="15897" max="15897" width="2.54296875" style="4" customWidth="1"/>
    <col min="15898" max="15898" width="2.26953125" style="4" customWidth="1"/>
    <col min="15899" max="15899" width="2.54296875" style="4" customWidth="1"/>
    <col min="15900" max="15900" width="2" style="4" customWidth="1"/>
    <col min="15901" max="15902" width="2.54296875" style="4" customWidth="1"/>
    <col min="15903" max="15903" width="1.7265625" style="4" customWidth="1"/>
    <col min="15904" max="15905" width="2.54296875" style="4" customWidth="1"/>
    <col min="15906" max="15906" width="7.26953125" style="4" customWidth="1"/>
    <col min="15907" max="16128" width="9.1796875" style="4"/>
    <col min="16129" max="16129" width="0.7265625" style="4" customWidth="1"/>
    <col min="16130" max="16130" width="3.26953125" style="4" customWidth="1"/>
    <col min="16131" max="16131" width="20.26953125" style="4" customWidth="1"/>
    <col min="16132" max="16132" width="1.1796875" style="4" customWidth="1"/>
    <col min="16133" max="16133" width="0.453125" style="4" customWidth="1"/>
    <col min="16134" max="16134" width="4" style="4" customWidth="1"/>
    <col min="16135" max="16146" width="3.54296875" style="4" customWidth="1"/>
    <col min="16147" max="16147" width="3" style="4" customWidth="1"/>
    <col min="16148" max="16148" width="3.54296875" style="4" customWidth="1"/>
    <col min="16149" max="16149" width="1" style="4" customWidth="1"/>
    <col min="16150" max="16151" width="2.54296875" style="4" customWidth="1"/>
    <col min="16152" max="16152" width="1.1796875" style="4" customWidth="1"/>
    <col min="16153" max="16153" width="2.54296875" style="4" customWidth="1"/>
    <col min="16154" max="16154" width="2.26953125" style="4" customWidth="1"/>
    <col min="16155" max="16155" width="2.54296875" style="4" customWidth="1"/>
    <col min="16156" max="16156" width="2" style="4" customWidth="1"/>
    <col min="16157" max="16158" width="2.54296875" style="4" customWidth="1"/>
    <col min="16159" max="16159" width="1.7265625" style="4" customWidth="1"/>
    <col min="16160" max="16161" width="2.54296875" style="4" customWidth="1"/>
    <col min="16162" max="16162" width="7.26953125" style="4" customWidth="1"/>
    <col min="16163" max="16384" width="9.1796875" style="4"/>
  </cols>
  <sheetData>
    <row r="2" spans="2:34" ht="6.75" customHeight="1" x14ac:dyDescent="0.35">
      <c r="B2" s="251"/>
      <c r="C2" s="252"/>
      <c r="D2" s="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3"/>
      <c r="U2" s="1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3"/>
    </row>
    <row r="3" spans="2:34" ht="15.5" x14ac:dyDescent="0.35">
      <c r="B3" s="253"/>
      <c r="C3" s="254"/>
      <c r="D3" s="257" t="s">
        <v>0</v>
      </c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9"/>
      <c r="U3" s="260" t="s">
        <v>1</v>
      </c>
      <c r="V3" s="261"/>
      <c r="W3" s="261"/>
      <c r="X3" s="261"/>
      <c r="Y3" s="261"/>
      <c r="Z3" s="261"/>
      <c r="AA3" s="261"/>
      <c r="AB3" s="261"/>
      <c r="AC3" s="261"/>
      <c r="AD3" s="261"/>
      <c r="AE3" s="261"/>
      <c r="AF3" s="261"/>
      <c r="AG3" s="261"/>
      <c r="AH3" s="262"/>
    </row>
    <row r="4" spans="2:34" ht="17.5" x14ac:dyDescent="0.35">
      <c r="B4" s="253"/>
      <c r="C4" s="254"/>
      <c r="D4" s="257" t="s">
        <v>2</v>
      </c>
      <c r="E4" s="258"/>
      <c r="F4" s="258"/>
      <c r="G4" s="258"/>
      <c r="H4" s="258"/>
      <c r="I4" s="258"/>
      <c r="J4" s="258"/>
      <c r="K4" s="258"/>
      <c r="L4" s="258"/>
      <c r="M4" s="258"/>
      <c r="N4" s="258"/>
      <c r="O4" s="258"/>
      <c r="P4" s="258"/>
      <c r="Q4" s="258"/>
      <c r="R4" s="258"/>
      <c r="S4" s="258"/>
      <c r="T4" s="259"/>
      <c r="U4" s="5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7"/>
    </row>
    <row r="5" spans="2:34" ht="15.5" x14ac:dyDescent="0.35">
      <c r="B5" s="253"/>
      <c r="C5" s="254"/>
      <c r="D5" s="263" t="s">
        <v>3</v>
      </c>
      <c r="E5" s="264"/>
      <c r="F5" s="264"/>
      <c r="G5" s="264"/>
      <c r="H5" s="264"/>
      <c r="I5" s="264"/>
      <c r="J5" s="264"/>
      <c r="K5" s="264"/>
      <c r="L5" s="264"/>
      <c r="M5" s="264"/>
      <c r="N5" s="264"/>
      <c r="O5" s="264"/>
      <c r="P5" s="264"/>
      <c r="Q5" s="264"/>
      <c r="R5" s="264"/>
      <c r="S5" s="264"/>
      <c r="T5" s="265"/>
      <c r="U5" s="266" t="s">
        <v>4</v>
      </c>
      <c r="V5" s="267"/>
      <c r="W5" s="267"/>
      <c r="X5" s="267"/>
      <c r="Y5" s="267"/>
      <c r="Z5" s="267"/>
      <c r="AA5" s="267"/>
      <c r="AB5" s="267"/>
      <c r="AC5" s="267"/>
      <c r="AD5" s="267"/>
      <c r="AE5" s="267"/>
      <c r="AF5" s="267"/>
      <c r="AG5" s="267"/>
      <c r="AH5" s="268"/>
    </row>
    <row r="6" spans="2:34" ht="12" customHeight="1" x14ac:dyDescent="0.35">
      <c r="B6" s="253"/>
      <c r="C6" s="254"/>
      <c r="D6" s="1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3"/>
      <c r="U6" s="269" t="s">
        <v>5</v>
      </c>
      <c r="V6" s="270"/>
      <c r="W6" s="270"/>
      <c r="X6" s="270"/>
      <c r="Y6" s="270"/>
      <c r="Z6" s="270"/>
      <c r="AA6" s="270"/>
      <c r="AB6" s="270"/>
      <c r="AC6" s="270"/>
      <c r="AD6" s="270"/>
      <c r="AE6" s="270"/>
      <c r="AF6" s="270"/>
      <c r="AG6" s="270"/>
      <c r="AH6" s="271"/>
    </row>
    <row r="7" spans="2:34" x14ac:dyDescent="0.35">
      <c r="B7" s="253"/>
      <c r="C7" s="254"/>
      <c r="D7" s="8" t="s">
        <v>6</v>
      </c>
      <c r="E7" s="9" t="s">
        <v>7</v>
      </c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1"/>
      <c r="S7" s="11"/>
      <c r="T7" s="12"/>
      <c r="U7" s="13"/>
      <c r="V7" s="272">
        <f>'[1]Form P2KB 01'!V7:X8</f>
        <v>2</v>
      </c>
      <c r="W7" s="261"/>
      <c r="X7" s="273"/>
      <c r="Y7" s="241">
        <f>'[1]Form P2KB 01'!Y7:AA8</f>
        <v>0</v>
      </c>
      <c r="Z7" s="242"/>
      <c r="AA7" s="243"/>
      <c r="AB7" s="241">
        <f>'[1]Form P2KB 01'!AB7:AD8</f>
        <v>2</v>
      </c>
      <c r="AC7" s="242"/>
      <c r="AD7" s="243"/>
      <c r="AE7" s="241">
        <f>'[1]Form P2KB 01'!AE7:AG8</f>
        <v>0</v>
      </c>
      <c r="AF7" s="242"/>
      <c r="AG7" s="243"/>
      <c r="AH7" s="14"/>
    </row>
    <row r="8" spans="2:34" ht="7.5" customHeight="1" x14ac:dyDescent="0.35">
      <c r="B8" s="253"/>
      <c r="C8" s="254"/>
      <c r="D8" s="8"/>
      <c r="E8" s="11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1"/>
      <c r="S8" s="11"/>
      <c r="T8" s="12"/>
      <c r="U8" s="13"/>
      <c r="V8" s="274"/>
      <c r="W8" s="275"/>
      <c r="X8" s="276"/>
      <c r="Y8" s="244"/>
      <c r="Z8" s="245"/>
      <c r="AA8" s="246"/>
      <c r="AB8" s="244"/>
      <c r="AC8" s="245"/>
      <c r="AD8" s="246"/>
      <c r="AE8" s="244"/>
      <c r="AF8" s="245"/>
      <c r="AG8" s="246"/>
      <c r="AH8" s="14"/>
    </row>
    <row r="9" spans="2:34" ht="12.75" customHeight="1" x14ac:dyDescent="0.35">
      <c r="B9" s="253"/>
      <c r="C9" s="254"/>
      <c r="D9" s="8" t="s">
        <v>6</v>
      </c>
      <c r="E9" s="9" t="s">
        <v>8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1"/>
      <c r="S9" s="11"/>
      <c r="T9" s="12"/>
      <c r="U9" s="13"/>
      <c r="V9" s="247" t="s">
        <v>9</v>
      </c>
      <c r="W9" s="247"/>
      <c r="X9" s="15"/>
      <c r="Y9" s="247" t="s">
        <v>10</v>
      </c>
      <c r="Z9" s="247"/>
      <c r="AA9" s="15"/>
      <c r="AB9" s="6"/>
      <c r="AC9" s="248" t="s">
        <v>9</v>
      </c>
      <c r="AD9" s="248"/>
      <c r="AE9" s="6"/>
      <c r="AF9" s="248" t="s">
        <v>10</v>
      </c>
      <c r="AG9" s="248"/>
      <c r="AH9" s="7"/>
    </row>
    <row r="10" spans="2:34" ht="13.5" customHeight="1" x14ac:dyDescent="0.35">
      <c r="B10" s="253"/>
      <c r="C10" s="254"/>
      <c r="D10" s="16"/>
      <c r="E10" s="9" t="s">
        <v>11</v>
      </c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9"/>
      <c r="S10" s="9"/>
      <c r="T10" s="18"/>
      <c r="U10" s="13"/>
      <c r="V10" s="19">
        <f>'[1]Form P2KB 01'!V10</f>
        <v>0</v>
      </c>
      <c r="W10" s="20">
        <f>'[1]Form P2KB 01'!W10</f>
        <v>1</v>
      </c>
      <c r="X10" s="21"/>
      <c r="Y10" s="20">
        <f>'[1]Form P2KB 01'!Y10</f>
        <v>2</v>
      </c>
      <c r="Z10" s="22">
        <f>'[1]Form P2KB 01'!Z10</f>
        <v>0</v>
      </c>
      <c r="AA10" s="249" t="s">
        <v>12</v>
      </c>
      <c r="AB10" s="250"/>
      <c r="AC10" s="20">
        <f>'[1]Form P2KB 01'!AC10</f>
        <v>1</v>
      </c>
      <c r="AD10" s="20">
        <f>'[1]Form P2KB 01'!AD10</f>
        <v>2</v>
      </c>
      <c r="AE10" s="21"/>
      <c r="AF10" s="20">
        <f>'[1]Form P2KB 01'!AF10</f>
        <v>2</v>
      </c>
      <c r="AG10" s="20">
        <f>'[1]Form P2KB 01'!AG10</f>
        <v>0</v>
      </c>
      <c r="AH10" s="7"/>
    </row>
    <row r="11" spans="2:34" ht="6" customHeight="1" x14ac:dyDescent="0.35">
      <c r="B11" s="255"/>
      <c r="C11" s="256"/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5"/>
      <c r="U11" s="23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2:34" ht="6" customHeight="1" x14ac:dyDescent="0.35">
      <c r="B12" s="216" t="s">
        <v>13</v>
      </c>
      <c r="C12" s="217"/>
      <c r="D12" s="224" t="s">
        <v>14</v>
      </c>
      <c r="E12" s="26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</row>
    <row r="13" spans="2:34" ht="15" customHeight="1" x14ac:dyDescent="0.35">
      <c r="B13" s="222"/>
      <c r="C13" s="223"/>
      <c r="D13" s="225"/>
      <c r="E13" s="26"/>
      <c r="F13" s="28">
        <f>'[1]Form P2KB 01'!F13</f>
        <v>0</v>
      </c>
      <c r="G13" s="28">
        <f>'[1]Form P2KB 01'!G13</f>
        <v>0</v>
      </c>
      <c r="H13" s="28">
        <f>'[1]Form P2KB 01'!H13</f>
        <v>0</v>
      </c>
      <c r="I13" s="29">
        <f>'[1]Form P2KB 01'!I13</f>
        <v>0</v>
      </c>
      <c r="J13" s="30"/>
      <c r="K13" s="29">
        <f>'[1]Form P2KB 01'!K13</f>
        <v>0</v>
      </c>
      <c r="L13" s="29">
        <f>'[1]Form P2KB 01'!L13</f>
        <v>0</v>
      </c>
      <c r="M13" s="29">
        <f>'[1]Form P2KB 01'!M13</f>
        <v>0</v>
      </c>
      <c r="N13" s="29">
        <f>'[1]Form P2KB 01'!N13</f>
        <v>0</v>
      </c>
      <c r="O13" s="29">
        <f>'[1]Form P2KB 01'!O13</f>
        <v>0</v>
      </c>
      <c r="P13" s="31"/>
      <c r="Q13" s="31"/>
      <c r="R13" s="31"/>
      <c r="S13" s="31"/>
      <c r="T13" s="31"/>
      <c r="U13" s="31"/>
      <c r="V13" s="31"/>
      <c r="W13" s="31"/>
      <c r="X13" s="31"/>
      <c r="Y13" s="31"/>
      <c r="Z13" s="31"/>
      <c r="AA13" s="31"/>
      <c r="AB13" s="31"/>
      <c r="AC13" s="31"/>
      <c r="AD13" s="31"/>
      <c r="AE13" s="31"/>
      <c r="AF13" s="31"/>
      <c r="AG13" s="31"/>
      <c r="AH13" s="31"/>
    </row>
    <row r="14" spans="2:34" ht="4.5" customHeight="1" x14ac:dyDescent="0.35">
      <c r="B14" s="41"/>
      <c r="C14" s="32"/>
      <c r="D14" s="49"/>
      <c r="E14" s="33"/>
      <c r="F14" s="34"/>
      <c r="G14" s="34"/>
      <c r="H14" s="34"/>
      <c r="I14" s="35"/>
      <c r="J14" s="35"/>
      <c r="K14" s="35"/>
      <c r="L14" s="35"/>
      <c r="M14" s="35"/>
      <c r="N14" s="35"/>
      <c r="O14" s="35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</row>
    <row r="15" spans="2:34" ht="4.5" customHeight="1" x14ac:dyDescent="0.35">
      <c r="B15" s="216" t="s">
        <v>15</v>
      </c>
      <c r="C15" s="217"/>
      <c r="D15" s="37"/>
      <c r="E15" s="38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</row>
    <row r="16" spans="2:34" x14ac:dyDescent="0.35">
      <c r="B16" s="222"/>
      <c r="C16" s="223"/>
      <c r="D16" s="39" t="s">
        <v>14</v>
      </c>
      <c r="E16" s="62"/>
      <c r="F16" s="28">
        <f>'[1]Form P2KB 01'!F16</f>
        <v>1</v>
      </c>
      <c r="G16" s="28">
        <f>'[1]Form P2KB 01'!G16</f>
        <v>3</v>
      </c>
      <c r="H16" s="28">
        <f>'[1]Form P2KB 01'!H16</f>
        <v>4</v>
      </c>
      <c r="I16" s="40"/>
      <c r="J16" s="28">
        <f>'[1]Form P2KB 01'!J16</f>
        <v>2</v>
      </c>
      <c r="K16" s="28">
        <f>'[1]Form P2KB 01'!K16</f>
        <v>0</v>
      </c>
      <c r="L16" s="28">
        <f>'[1]Form P2KB 01'!L16</f>
        <v>0</v>
      </c>
      <c r="M16" s="28">
        <f>'[1]Form P2KB 01'!M16</f>
        <v>5</v>
      </c>
      <c r="N16" s="40"/>
      <c r="O16" s="28">
        <f>'[1]Form P2KB 01'!O16</f>
        <v>0</v>
      </c>
      <c r="P16" s="28">
        <f>'[1]Form P2KB 01'!P16</f>
        <v>0</v>
      </c>
      <c r="Q16" s="28">
        <f>'[1]Form P2KB 01'!Q16</f>
        <v>3</v>
      </c>
      <c r="R16" s="28">
        <f>'[1]Form P2KB 01'!R16</f>
        <v>2</v>
      </c>
      <c r="S16" s="40"/>
      <c r="T16" s="28">
        <f>'[1]Form P2KB 01'!T16</f>
        <v>0</v>
      </c>
      <c r="U16" s="234">
        <f>'[1]Form P2KB 01'!U16:V16</f>
        <v>3</v>
      </c>
      <c r="V16" s="235"/>
      <c r="W16" s="234">
        <f>'[1]Form P2KB 01'!W16:X16</f>
        <v>9</v>
      </c>
      <c r="X16" s="235"/>
      <c r="Y16" s="234">
        <f>'[1]Form P2KB 01'!Y16:Z16</f>
        <v>1</v>
      </c>
      <c r="Z16" s="235"/>
      <c r="AA16" s="234">
        <f>'[1]Form P2KB 01'!AA16:AB16</f>
        <v>8</v>
      </c>
      <c r="AB16" s="235"/>
      <c r="AC16" s="31"/>
      <c r="AD16" s="31"/>
      <c r="AE16" s="31"/>
      <c r="AF16" s="31"/>
      <c r="AG16" s="31"/>
      <c r="AH16" s="31"/>
    </row>
    <row r="17" spans="2:34" ht="6" customHeight="1" x14ac:dyDescent="0.35">
      <c r="B17" s="218"/>
      <c r="C17" s="219"/>
      <c r="D17" s="49"/>
      <c r="E17" s="67"/>
      <c r="F17" s="34"/>
      <c r="G17" s="34"/>
      <c r="H17" s="34"/>
      <c r="I17" s="34"/>
      <c r="J17" s="34"/>
      <c r="K17" s="34"/>
      <c r="L17" s="34"/>
      <c r="M17" s="34"/>
      <c r="N17" s="34"/>
      <c r="O17" s="34"/>
      <c r="P17" s="34"/>
      <c r="Q17" s="34"/>
      <c r="R17" s="34"/>
      <c r="S17" s="34"/>
      <c r="T17" s="34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</row>
    <row r="18" spans="2:34" ht="4.5" customHeight="1" x14ac:dyDescent="0.35">
      <c r="B18" s="216" t="s">
        <v>16</v>
      </c>
      <c r="C18" s="217"/>
      <c r="D18" s="39"/>
      <c r="E18" s="62"/>
      <c r="F18" s="220" t="str">
        <f>'[1]Form P2KB 01'!F18:AG19</f>
        <v>Andry Surandy</v>
      </c>
      <c r="G18" s="220"/>
      <c r="H18" s="220"/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42"/>
    </row>
    <row r="19" spans="2:34" ht="15.5" x14ac:dyDescent="0.35">
      <c r="B19" s="218"/>
      <c r="C19" s="219"/>
      <c r="D19" s="49" t="s">
        <v>14</v>
      </c>
      <c r="E19" s="67"/>
      <c r="F19" s="221"/>
      <c r="G19" s="221"/>
      <c r="H19" s="221"/>
      <c r="I19" s="221"/>
      <c r="J19" s="221"/>
      <c r="K19" s="221"/>
      <c r="L19" s="221"/>
      <c r="M19" s="221"/>
      <c r="N19" s="221"/>
      <c r="O19" s="221"/>
      <c r="P19" s="221"/>
      <c r="Q19" s="221"/>
      <c r="R19" s="221"/>
      <c r="S19" s="221"/>
      <c r="T19" s="221"/>
      <c r="U19" s="221"/>
      <c r="V19" s="221"/>
      <c r="W19" s="221"/>
      <c r="X19" s="221"/>
      <c r="Y19" s="221"/>
      <c r="Z19" s="221"/>
      <c r="AA19" s="221"/>
      <c r="AB19" s="221"/>
      <c r="AC19" s="221"/>
      <c r="AD19" s="221"/>
      <c r="AE19" s="221"/>
      <c r="AF19" s="221"/>
      <c r="AG19" s="221"/>
      <c r="AH19" s="43"/>
    </row>
    <row r="20" spans="2:34" ht="6.75" customHeight="1" x14ac:dyDescent="0.35">
      <c r="B20" s="236" t="s">
        <v>17</v>
      </c>
      <c r="C20" s="237"/>
      <c r="D20" s="39"/>
      <c r="E20" s="62"/>
      <c r="F20" s="220" t="str">
        <f>'[1]Form P2KB 01'!F20:AH21</f>
        <v>Surabaya</v>
      </c>
      <c r="G20" s="220"/>
      <c r="H20" s="220"/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</row>
    <row r="21" spans="2:34" x14ac:dyDescent="0.35">
      <c r="B21" s="238"/>
      <c r="C21" s="239"/>
      <c r="D21" s="49" t="s">
        <v>14</v>
      </c>
      <c r="E21" s="67"/>
      <c r="F21" s="221"/>
      <c r="G21" s="221"/>
      <c r="H21" s="221"/>
      <c r="I21" s="221"/>
      <c r="J21" s="221"/>
      <c r="K21" s="221"/>
      <c r="L21" s="221"/>
      <c r="M21" s="221"/>
      <c r="N21" s="221"/>
      <c r="O21" s="221"/>
      <c r="P21" s="221"/>
      <c r="Q21" s="221"/>
      <c r="R21" s="221"/>
      <c r="S21" s="221"/>
      <c r="T21" s="221"/>
      <c r="U21" s="221"/>
      <c r="V21" s="221"/>
      <c r="W21" s="221"/>
      <c r="X21" s="221"/>
      <c r="Y21" s="221"/>
      <c r="Z21" s="221"/>
      <c r="AA21" s="221"/>
      <c r="AB21" s="221"/>
      <c r="AC21" s="221"/>
      <c r="AD21" s="221"/>
      <c r="AE21" s="221"/>
      <c r="AF21" s="221"/>
      <c r="AG21" s="221"/>
      <c r="AH21" s="221"/>
    </row>
    <row r="22" spans="2:34" ht="17.25" customHeight="1" x14ac:dyDescent="0.35">
      <c r="B22" s="41" t="s">
        <v>18</v>
      </c>
      <c r="C22" s="44"/>
      <c r="D22" s="49" t="s">
        <v>14</v>
      </c>
      <c r="E22" s="67"/>
      <c r="F22" s="240">
        <f>'[1]Form P2KB 01'!F22</f>
        <v>27325</v>
      </c>
      <c r="G22" s="240"/>
      <c r="H22" s="240"/>
      <c r="I22" s="240"/>
      <c r="J22" s="240"/>
      <c r="K22" s="240"/>
      <c r="L22" s="240"/>
      <c r="M22" s="240"/>
      <c r="N22" s="240"/>
      <c r="O22" s="240"/>
      <c r="P22" s="240"/>
      <c r="Q22" s="240"/>
      <c r="R22" s="240"/>
      <c r="S22" s="240"/>
      <c r="T22" s="240"/>
      <c r="U22" s="240"/>
      <c r="V22" s="240"/>
      <c r="W22" s="240"/>
      <c r="X22" s="240"/>
      <c r="Y22" s="240"/>
      <c r="Z22" s="240"/>
      <c r="AA22" s="240"/>
      <c r="AB22" s="240"/>
      <c r="AC22" s="240"/>
      <c r="AD22" s="240"/>
      <c r="AE22" s="240"/>
      <c r="AF22" s="240"/>
      <c r="AG22" s="240"/>
      <c r="AH22" s="240"/>
    </row>
    <row r="23" spans="2:34" ht="5.25" customHeight="1" x14ac:dyDescent="0.35">
      <c r="B23" s="216" t="s">
        <v>19</v>
      </c>
      <c r="C23" s="217"/>
      <c r="D23" s="39"/>
      <c r="E23" s="62"/>
      <c r="F23" s="220" t="str">
        <f>'[1]Form P2KB 01'!F23:AH24</f>
        <v>Spesialis Penyakit Dalam</v>
      </c>
      <c r="G23" s="220"/>
      <c r="H23" s="220"/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</row>
    <row r="24" spans="2:34" x14ac:dyDescent="0.35">
      <c r="B24" s="218"/>
      <c r="C24" s="219"/>
      <c r="D24" s="49" t="s">
        <v>14</v>
      </c>
      <c r="E24" s="67"/>
      <c r="F24" s="221"/>
      <c r="G24" s="221"/>
      <c r="H24" s="221"/>
      <c r="I24" s="221"/>
      <c r="J24" s="221"/>
      <c r="K24" s="221"/>
      <c r="L24" s="221"/>
      <c r="M24" s="221"/>
      <c r="N24" s="221"/>
      <c r="O24" s="221"/>
      <c r="P24" s="221"/>
      <c r="Q24" s="221"/>
      <c r="R24" s="221"/>
      <c r="S24" s="221"/>
      <c r="T24" s="221"/>
      <c r="U24" s="221"/>
      <c r="V24" s="221"/>
      <c r="W24" s="221"/>
      <c r="X24" s="221"/>
      <c r="Y24" s="221"/>
      <c r="Z24" s="221"/>
      <c r="AA24" s="221"/>
      <c r="AB24" s="221"/>
      <c r="AC24" s="221"/>
      <c r="AD24" s="221"/>
      <c r="AE24" s="221"/>
      <c r="AF24" s="221"/>
      <c r="AG24" s="221"/>
      <c r="AH24" s="221"/>
    </row>
    <row r="25" spans="2:34" ht="6" customHeight="1" x14ac:dyDescent="0.35">
      <c r="B25" s="216" t="s">
        <v>20</v>
      </c>
      <c r="C25" s="217"/>
      <c r="D25" s="39"/>
      <c r="E25" s="62"/>
      <c r="F25" s="220">
        <f>'[1]Form P2KB 01'!F25:AH26</f>
        <v>44242</v>
      </c>
      <c r="G25" s="220"/>
      <c r="H25" s="220"/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</row>
    <row r="26" spans="2:34" ht="15" customHeight="1" x14ac:dyDescent="0.35">
      <c r="B26" s="218"/>
      <c r="C26" s="219"/>
      <c r="D26" s="49" t="s">
        <v>14</v>
      </c>
      <c r="E26" s="67"/>
      <c r="F26" s="221"/>
      <c r="G26" s="221"/>
      <c r="H26" s="221"/>
      <c r="I26" s="221"/>
      <c r="J26" s="221"/>
      <c r="K26" s="221"/>
      <c r="L26" s="221"/>
      <c r="M26" s="221"/>
      <c r="N26" s="221"/>
      <c r="O26" s="221"/>
      <c r="P26" s="221"/>
      <c r="Q26" s="221"/>
      <c r="R26" s="221"/>
      <c r="S26" s="221"/>
      <c r="T26" s="221"/>
      <c r="U26" s="221"/>
      <c r="V26" s="221"/>
      <c r="W26" s="221"/>
      <c r="X26" s="221"/>
      <c r="Y26" s="221"/>
      <c r="Z26" s="221"/>
      <c r="AA26" s="221"/>
      <c r="AB26" s="221"/>
      <c r="AC26" s="221"/>
      <c r="AD26" s="221"/>
      <c r="AE26" s="221"/>
      <c r="AF26" s="221"/>
      <c r="AG26" s="221"/>
      <c r="AH26" s="221"/>
    </row>
    <row r="27" spans="2:34" ht="5.25" customHeight="1" x14ac:dyDescent="0.35">
      <c r="B27" s="45"/>
      <c r="C27" s="46"/>
      <c r="D27" s="39"/>
      <c r="E27" s="62"/>
      <c r="F27" s="220" t="str">
        <f>'[1]Form P2KB 01'!F27:AG29</f>
        <v>Grand Matoa No. CC 9</v>
      </c>
      <c r="G27" s="220"/>
      <c r="H27" s="220"/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42"/>
    </row>
    <row r="28" spans="2:34" ht="13.5" customHeight="1" x14ac:dyDescent="0.35">
      <c r="B28" s="47" t="s">
        <v>21</v>
      </c>
      <c r="C28" s="48"/>
      <c r="D28" s="39" t="s">
        <v>14</v>
      </c>
      <c r="E28" s="62"/>
      <c r="F28" s="227"/>
      <c r="G28" s="227"/>
      <c r="H28" s="227"/>
      <c r="I28" s="227"/>
      <c r="J28" s="227"/>
      <c r="K28" s="227"/>
      <c r="L28" s="227"/>
      <c r="M28" s="227"/>
      <c r="N28" s="227"/>
      <c r="O28" s="227"/>
      <c r="P28" s="227"/>
      <c r="Q28" s="227"/>
      <c r="R28" s="227"/>
      <c r="S28" s="227"/>
      <c r="T28" s="227"/>
      <c r="U28" s="227"/>
      <c r="V28" s="227"/>
      <c r="W28" s="227"/>
      <c r="X28" s="227"/>
      <c r="Y28" s="227"/>
      <c r="Z28" s="227"/>
      <c r="AA28" s="227"/>
      <c r="AB28" s="227"/>
      <c r="AC28" s="227"/>
      <c r="AD28" s="227"/>
      <c r="AE28" s="227"/>
      <c r="AF28" s="227"/>
      <c r="AG28" s="227"/>
      <c r="AH28" s="42"/>
    </row>
    <row r="29" spans="2:34" ht="3" customHeight="1" x14ac:dyDescent="0.35">
      <c r="B29" s="41"/>
      <c r="C29" s="44"/>
      <c r="D29" s="49"/>
      <c r="E29" s="67"/>
      <c r="F29" s="221"/>
      <c r="G29" s="221"/>
      <c r="H29" s="221"/>
      <c r="I29" s="221"/>
      <c r="J29" s="221"/>
      <c r="K29" s="221"/>
      <c r="L29" s="221"/>
      <c r="M29" s="221"/>
      <c r="N29" s="221"/>
      <c r="O29" s="221"/>
      <c r="P29" s="221"/>
      <c r="Q29" s="221"/>
      <c r="R29" s="221"/>
      <c r="S29" s="221"/>
      <c r="T29" s="221"/>
      <c r="U29" s="221"/>
      <c r="V29" s="221"/>
      <c r="W29" s="221"/>
      <c r="X29" s="221"/>
      <c r="Y29" s="221"/>
      <c r="Z29" s="221"/>
      <c r="AA29" s="221"/>
      <c r="AB29" s="221"/>
      <c r="AC29" s="221"/>
      <c r="AD29" s="221"/>
      <c r="AE29" s="221"/>
      <c r="AF29" s="221"/>
      <c r="AG29" s="221"/>
      <c r="AH29" s="43"/>
    </row>
    <row r="30" spans="2:34" ht="19.5" customHeight="1" x14ac:dyDescent="0.35">
      <c r="B30" s="218" t="s">
        <v>22</v>
      </c>
      <c r="C30" s="219"/>
      <c r="D30" s="49" t="s">
        <v>14</v>
      </c>
      <c r="E30" s="67"/>
      <c r="F30" s="221" t="str">
        <f>'[1]Form P2KB 01'!F30:AG30</f>
        <v>Ciganjur</v>
      </c>
      <c r="G30" s="221"/>
      <c r="H30" s="221"/>
      <c r="I30" s="221"/>
      <c r="J30" s="221"/>
      <c r="K30" s="221"/>
      <c r="L30" s="221"/>
      <c r="M30" s="221"/>
      <c r="N30" s="221"/>
      <c r="O30" s="221"/>
      <c r="P30" s="221"/>
      <c r="Q30" s="221"/>
      <c r="R30" s="221"/>
      <c r="S30" s="221"/>
      <c r="T30" s="221"/>
      <c r="U30" s="221"/>
      <c r="V30" s="221"/>
      <c r="W30" s="221"/>
      <c r="X30" s="221"/>
      <c r="Y30" s="221"/>
      <c r="Z30" s="221"/>
      <c r="AA30" s="221"/>
      <c r="AB30" s="221"/>
      <c r="AC30" s="221"/>
      <c r="AD30" s="221"/>
      <c r="AE30" s="221"/>
      <c r="AF30" s="221"/>
      <c r="AG30" s="221"/>
      <c r="AH30" s="43"/>
    </row>
    <row r="31" spans="2:34" ht="4.5" customHeight="1" x14ac:dyDescent="0.35">
      <c r="B31" s="216" t="s">
        <v>23</v>
      </c>
      <c r="C31" s="217"/>
      <c r="D31" s="39"/>
      <c r="E31" s="62"/>
      <c r="F31" s="220" t="str">
        <f>'[1]Form P2KB 01'!F31:AH32</f>
        <v>Cipedak</v>
      </c>
      <c r="G31" s="220"/>
      <c r="H31" s="220"/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</row>
    <row r="32" spans="2:34" x14ac:dyDescent="0.35">
      <c r="B32" s="218"/>
      <c r="C32" s="219"/>
      <c r="D32" s="49" t="s">
        <v>14</v>
      </c>
      <c r="E32" s="67"/>
      <c r="F32" s="221"/>
      <c r="G32" s="221"/>
      <c r="H32" s="221"/>
      <c r="I32" s="221"/>
      <c r="J32" s="221"/>
      <c r="K32" s="221"/>
      <c r="L32" s="221"/>
      <c r="M32" s="221"/>
      <c r="N32" s="221"/>
      <c r="O32" s="221"/>
      <c r="P32" s="221"/>
      <c r="Q32" s="221"/>
      <c r="R32" s="221"/>
      <c r="S32" s="221"/>
      <c r="T32" s="221"/>
      <c r="U32" s="221"/>
      <c r="V32" s="221"/>
      <c r="W32" s="221"/>
      <c r="X32" s="221"/>
      <c r="Y32" s="221"/>
      <c r="Z32" s="221"/>
      <c r="AA32" s="221"/>
      <c r="AB32" s="221"/>
      <c r="AC32" s="221"/>
      <c r="AD32" s="221"/>
      <c r="AE32" s="221"/>
      <c r="AF32" s="221"/>
      <c r="AG32" s="221"/>
      <c r="AH32" s="221"/>
    </row>
    <row r="33" spans="2:34" ht="6" customHeight="1" x14ac:dyDescent="0.35">
      <c r="B33" s="216" t="s">
        <v>24</v>
      </c>
      <c r="C33" s="217"/>
      <c r="D33" s="39"/>
      <c r="E33" s="62"/>
      <c r="F33" s="220" t="str">
        <f>'[1]Form P2KB 01'!F33:AH34</f>
        <v>Jakarta Selatan</v>
      </c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</row>
    <row r="34" spans="2:34" x14ac:dyDescent="0.35">
      <c r="B34" s="218"/>
      <c r="C34" s="219"/>
      <c r="D34" s="49" t="s">
        <v>14</v>
      </c>
      <c r="E34" s="67"/>
      <c r="F34" s="221"/>
      <c r="G34" s="221"/>
      <c r="H34" s="221"/>
      <c r="I34" s="221"/>
      <c r="J34" s="221"/>
      <c r="K34" s="221"/>
      <c r="L34" s="221"/>
      <c r="M34" s="221"/>
      <c r="N34" s="221"/>
      <c r="O34" s="221"/>
      <c r="P34" s="221"/>
      <c r="Q34" s="221"/>
      <c r="R34" s="221"/>
      <c r="S34" s="221"/>
      <c r="T34" s="221"/>
      <c r="U34" s="221"/>
      <c r="V34" s="221"/>
      <c r="W34" s="221"/>
      <c r="X34" s="221"/>
      <c r="Y34" s="221"/>
      <c r="Z34" s="221"/>
      <c r="AA34" s="221"/>
      <c r="AB34" s="221"/>
      <c r="AC34" s="221"/>
      <c r="AD34" s="221"/>
      <c r="AE34" s="221"/>
      <c r="AF34" s="221"/>
      <c r="AG34" s="221"/>
      <c r="AH34" s="221"/>
    </row>
    <row r="35" spans="2:34" ht="5.25" customHeight="1" x14ac:dyDescent="0.35">
      <c r="B35" s="216" t="s">
        <v>25</v>
      </c>
      <c r="C35" s="217"/>
      <c r="D35" s="39"/>
      <c r="E35" s="62"/>
      <c r="F35" s="220" t="str">
        <f>'[1]Form P2KB 01'!F35:AH36</f>
        <v>DKI Jakarta</v>
      </c>
      <c r="G35" s="220"/>
      <c r="H35" s="220"/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</row>
    <row r="36" spans="2:34" x14ac:dyDescent="0.35">
      <c r="B36" s="218"/>
      <c r="C36" s="219"/>
      <c r="D36" s="49" t="s">
        <v>14</v>
      </c>
      <c r="E36" s="67"/>
      <c r="F36" s="221"/>
      <c r="G36" s="221"/>
      <c r="H36" s="221"/>
      <c r="I36" s="221"/>
      <c r="J36" s="221"/>
      <c r="K36" s="221"/>
      <c r="L36" s="221"/>
      <c r="M36" s="221"/>
      <c r="N36" s="221"/>
      <c r="O36" s="221"/>
      <c r="P36" s="221"/>
      <c r="Q36" s="221"/>
      <c r="R36" s="221"/>
      <c r="S36" s="221"/>
      <c r="T36" s="221"/>
      <c r="U36" s="221"/>
      <c r="V36" s="221"/>
      <c r="W36" s="221"/>
      <c r="X36" s="221"/>
      <c r="Y36" s="221"/>
      <c r="Z36" s="221"/>
      <c r="AA36" s="221"/>
      <c r="AB36" s="221"/>
      <c r="AC36" s="221"/>
      <c r="AD36" s="221"/>
      <c r="AE36" s="221"/>
      <c r="AF36" s="221"/>
      <c r="AG36" s="221"/>
      <c r="AH36" s="221"/>
    </row>
    <row r="37" spans="2:34" ht="4.5" customHeight="1" x14ac:dyDescent="0.35">
      <c r="B37" s="216" t="s">
        <v>26</v>
      </c>
      <c r="C37" s="217"/>
      <c r="D37" s="39"/>
      <c r="E37" s="62"/>
      <c r="F37" s="220">
        <f>'[1]Form P2KB 01'!F37:AH38</f>
        <v>12560</v>
      </c>
      <c r="G37" s="220"/>
      <c r="H37" s="220"/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</row>
    <row r="38" spans="2:34" x14ac:dyDescent="0.35">
      <c r="B38" s="218"/>
      <c r="C38" s="219"/>
      <c r="D38" s="49" t="s">
        <v>14</v>
      </c>
      <c r="E38" s="67"/>
      <c r="F38" s="221"/>
      <c r="G38" s="221"/>
      <c r="H38" s="221"/>
      <c r="I38" s="221"/>
      <c r="J38" s="221"/>
      <c r="K38" s="221"/>
      <c r="L38" s="221"/>
      <c r="M38" s="221"/>
      <c r="N38" s="221"/>
      <c r="O38" s="221"/>
      <c r="P38" s="221"/>
      <c r="Q38" s="221"/>
      <c r="R38" s="221"/>
      <c r="S38" s="221"/>
      <c r="T38" s="221"/>
      <c r="U38" s="221"/>
      <c r="V38" s="221"/>
      <c r="W38" s="221"/>
      <c r="X38" s="221"/>
      <c r="Y38" s="221"/>
      <c r="Z38" s="221"/>
      <c r="AA38" s="221"/>
      <c r="AB38" s="221"/>
      <c r="AC38" s="221"/>
      <c r="AD38" s="221"/>
      <c r="AE38" s="221"/>
      <c r="AF38" s="221"/>
      <c r="AG38" s="221"/>
      <c r="AH38" s="221"/>
    </row>
    <row r="39" spans="2:34" ht="5.25" customHeight="1" x14ac:dyDescent="0.35">
      <c r="B39" s="216" t="s">
        <v>27</v>
      </c>
      <c r="C39" s="217"/>
      <c r="D39" s="39"/>
      <c r="E39" s="62"/>
      <c r="F39" s="220" t="str">
        <f>'[1]Form P2KB 01'!F39:AH40</f>
        <v>021 - 70624099</v>
      </c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</row>
    <row r="40" spans="2:34" x14ac:dyDescent="0.35">
      <c r="B40" s="218"/>
      <c r="C40" s="219"/>
      <c r="D40" s="49" t="s">
        <v>14</v>
      </c>
      <c r="E40" s="67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1"/>
      <c r="Y40" s="221"/>
      <c r="Z40" s="221"/>
      <c r="AA40" s="221"/>
      <c r="AB40" s="221"/>
      <c r="AC40" s="221"/>
      <c r="AD40" s="221"/>
      <c r="AE40" s="221"/>
      <c r="AF40" s="221"/>
      <c r="AG40" s="221"/>
      <c r="AH40" s="221"/>
    </row>
    <row r="41" spans="2:34" ht="6" customHeight="1" x14ac:dyDescent="0.35">
      <c r="B41" s="216" t="s">
        <v>28</v>
      </c>
      <c r="C41" s="217"/>
      <c r="D41" s="39"/>
      <c r="E41" s="62"/>
      <c r="F41" s="220">
        <f>'[1]Form P2KB 01'!F41:AH42</f>
        <v>0</v>
      </c>
      <c r="G41" s="220"/>
      <c r="H41" s="220"/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</row>
    <row r="42" spans="2:34" ht="15.75" customHeight="1" x14ac:dyDescent="0.35">
      <c r="B42" s="218"/>
      <c r="C42" s="219"/>
      <c r="D42" s="49" t="s">
        <v>14</v>
      </c>
      <c r="E42" s="67"/>
      <c r="F42" s="221"/>
      <c r="G42" s="221"/>
      <c r="H42" s="221"/>
      <c r="I42" s="221"/>
      <c r="J42" s="221"/>
      <c r="K42" s="221"/>
      <c r="L42" s="221"/>
      <c r="M42" s="221"/>
      <c r="N42" s="221"/>
      <c r="O42" s="221"/>
      <c r="P42" s="221"/>
      <c r="Q42" s="221"/>
      <c r="R42" s="221"/>
      <c r="S42" s="221"/>
      <c r="T42" s="221"/>
      <c r="U42" s="221"/>
      <c r="V42" s="221"/>
      <c r="W42" s="221"/>
      <c r="X42" s="221"/>
      <c r="Y42" s="221"/>
      <c r="Z42" s="221"/>
      <c r="AA42" s="221"/>
      <c r="AB42" s="221"/>
      <c r="AC42" s="221"/>
      <c r="AD42" s="221"/>
      <c r="AE42" s="221"/>
      <c r="AF42" s="221"/>
      <c r="AG42" s="221"/>
      <c r="AH42" s="221"/>
    </row>
    <row r="43" spans="2:34" ht="6" customHeight="1" x14ac:dyDescent="0.35">
      <c r="B43" s="216" t="s">
        <v>29</v>
      </c>
      <c r="C43" s="217"/>
      <c r="D43" s="39"/>
      <c r="E43" s="62"/>
      <c r="F43" s="220" t="str">
        <f>'[1]Form P2KB 01'!F43:AH44</f>
        <v>08118431113</v>
      </c>
      <c r="G43" s="220"/>
      <c r="H43" s="220"/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</row>
    <row r="44" spans="2:34" x14ac:dyDescent="0.35">
      <c r="B44" s="218"/>
      <c r="C44" s="219"/>
      <c r="D44" s="49" t="s">
        <v>14</v>
      </c>
      <c r="E44" s="67"/>
      <c r="F44" s="221"/>
      <c r="G44" s="221"/>
      <c r="H44" s="221"/>
      <c r="I44" s="221"/>
      <c r="J44" s="221"/>
      <c r="K44" s="221"/>
      <c r="L44" s="221"/>
      <c r="M44" s="221"/>
      <c r="N44" s="221"/>
      <c r="O44" s="221"/>
      <c r="P44" s="221"/>
      <c r="Q44" s="221"/>
      <c r="R44" s="221"/>
      <c r="S44" s="221"/>
      <c r="T44" s="221"/>
      <c r="U44" s="221"/>
      <c r="V44" s="221"/>
      <c r="W44" s="221"/>
      <c r="X44" s="221"/>
      <c r="Y44" s="221"/>
      <c r="Z44" s="221"/>
      <c r="AA44" s="221"/>
      <c r="AB44" s="221"/>
      <c r="AC44" s="221"/>
      <c r="AD44" s="221"/>
      <c r="AE44" s="221"/>
      <c r="AF44" s="221"/>
      <c r="AG44" s="221"/>
      <c r="AH44" s="221"/>
    </row>
    <row r="45" spans="2:34" ht="6" customHeight="1" x14ac:dyDescent="0.35">
      <c r="B45" s="216" t="s">
        <v>30</v>
      </c>
      <c r="C45" s="217"/>
      <c r="D45" s="224" t="s">
        <v>14</v>
      </c>
      <c r="E45" s="62"/>
      <c r="F45" s="220" t="str">
        <f>'[1]Form P2KB 01'!F45:AH47</f>
        <v>arandrysppd74@gmail.com</v>
      </c>
      <c r="G45" s="220"/>
      <c r="H45" s="220"/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</row>
    <row r="46" spans="2:34" x14ac:dyDescent="0.35">
      <c r="B46" s="222"/>
      <c r="C46" s="223"/>
      <c r="D46" s="225"/>
      <c r="E46" s="62"/>
      <c r="F46" s="227"/>
      <c r="G46" s="227"/>
      <c r="H46" s="227"/>
      <c r="I46" s="227"/>
      <c r="J46" s="227"/>
      <c r="K46" s="227"/>
      <c r="L46" s="227"/>
      <c r="M46" s="227"/>
      <c r="N46" s="227"/>
      <c r="O46" s="227"/>
      <c r="P46" s="227"/>
      <c r="Q46" s="227"/>
      <c r="R46" s="227"/>
      <c r="S46" s="227"/>
      <c r="T46" s="227"/>
      <c r="U46" s="227"/>
      <c r="V46" s="227"/>
      <c r="W46" s="227"/>
      <c r="X46" s="227"/>
      <c r="Y46" s="227"/>
      <c r="Z46" s="227"/>
      <c r="AA46" s="227"/>
      <c r="AB46" s="227"/>
      <c r="AC46" s="227"/>
      <c r="AD46" s="227"/>
      <c r="AE46" s="227"/>
      <c r="AF46" s="227"/>
      <c r="AG46" s="227"/>
      <c r="AH46" s="227"/>
    </row>
    <row r="47" spans="2:34" ht="6" customHeight="1" x14ac:dyDescent="0.35">
      <c r="B47" s="218"/>
      <c r="C47" s="219"/>
      <c r="D47" s="226"/>
      <c r="E47" s="50"/>
      <c r="F47" s="221"/>
      <c r="G47" s="221"/>
      <c r="H47" s="221"/>
      <c r="I47" s="221"/>
      <c r="J47" s="221"/>
      <c r="K47" s="221"/>
      <c r="L47" s="221"/>
      <c r="M47" s="221"/>
      <c r="N47" s="221"/>
      <c r="O47" s="221"/>
      <c r="P47" s="221"/>
      <c r="Q47" s="221"/>
      <c r="R47" s="221"/>
      <c r="S47" s="221"/>
      <c r="T47" s="221"/>
      <c r="U47" s="221"/>
      <c r="V47" s="221"/>
      <c r="W47" s="221"/>
      <c r="X47" s="221"/>
      <c r="Y47" s="221"/>
      <c r="Z47" s="221"/>
      <c r="AA47" s="221"/>
      <c r="AB47" s="221"/>
      <c r="AC47" s="221"/>
      <c r="AD47" s="221"/>
      <c r="AE47" s="221"/>
      <c r="AF47" s="221"/>
      <c r="AG47" s="221"/>
      <c r="AH47" s="221"/>
    </row>
    <row r="48" spans="2:34" ht="42.75" customHeight="1" x14ac:dyDescent="0.35">
      <c r="B48" s="228"/>
      <c r="C48" s="229"/>
      <c r="D48" s="229"/>
      <c r="E48" s="229"/>
      <c r="F48" s="229"/>
      <c r="G48" s="229"/>
      <c r="H48" s="229"/>
      <c r="I48" s="229"/>
      <c r="J48" s="229"/>
      <c r="K48" s="229"/>
      <c r="L48" s="229"/>
      <c r="M48" s="229"/>
      <c r="N48" s="229"/>
      <c r="O48" s="229"/>
      <c r="P48" s="229"/>
      <c r="Q48" s="229"/>
      <c r="R48" s="229"/>
      <c r="S48" s="229"/>
      <c r="T48" s="229"/>
      <c r="U48" s="229"/>
      <c r="V48" s="229"/>
      <c r="W48" s="229"/>
      <c r="X48" s="229"/>
      <c r="Y48" s="229"/>
      <c r="Z48" s="229"/>
      <c r="AA48" s="230"/>
      <c r="AB48" s="231" t="s">
        <v>31</v>
      </c>
      <c r="AC48" s="232"/>
      <c r="AD48" s="232"/>
      <c r="AE48" s="232"/>
      <c r="AF48" s="232"/>
      <c r="AG48" s="232"/>
      <c r="AH48" s="233"/>
    </row>
    <row r="49" spans="2:34" ht="6" customHeight="1" x14ac:dyDescent="0.35">
      <c r="B49" s="51"/>
      <c r="C49" s="52"/>
      <c r="D49" s="52"/>
      <c r="E49" s="52"/>
      <c r="F49" s="53"/>
      <c r="G49" s="54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6"/>
      <c r="AA49" s="55"/>
      <c r="AB49" s="206">
        <f>[1]Profesional!I20+[1]Profesional!H48</f>
        <v>0</v>
      </c>
      <c r="AC49" s="207"/>
      <c r="AD49" s="207"/>
      <c r="AE49" s="207"/>
      <c r="AF49" s="207"/>
      <c r="AG49" s="207"/>
      <c r="AH49" s="208"/>
    </row>
    <row r="50" spans="2:34" ht="16.5" customHeight="1" x14ac:dyDescent="0.35">
      <c r="B50" s="57" t="s">
        <v>32</v>
      </c>
      <c r="C50" s="215" t="s">
        <v>33</v>
      </c>
      <c r="D50" s="198"/>
      <c r="E50" s="198"/>
      <c r="F50" s="199"/>
      <c r="G50" s="58">
        <v>1</v>
      </c>
      <c r="H50" s="59" t="s">
        <v>34</v>
      </c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55"/>
      <c r="AA50" s="61"/>
      <c r="AB50" s="209"/>
      <c r="AC50" s="210"/>
      <c r="AD50" s="210"/>
      <c r="AE50" s="210"/>
      <c r="AF50" s="210"/>
      <c r="AG50" s="210"/>
      <c r="AH50" s="211"/>
    </row>
    <row r="51" spans="2:34" ht="15.75" customHeight="1" x14ac:dyDescent="0.35">
      <c r="B51" s="63"/>
      <c r="C51" s="215" t="s">
        <v>35</v>
      </c>
      <c r="D51" s="198"/>
      <c r="E51" s="198"/>
      <c r="F51" s="199"/>
      <c r="G51" s="99"/>
      <c r="H51" s="100" t="s">
        <v>36</v>
      </c>
      <c r="I51" s="64"/>
      <c r="J51" s="64"/>
      <c r="K51" s="64"/>
      <c r="L51" s="64"/>
      <c r="M51" s="64"/>
      <c r="N51" s="64"/>
      <c r="O51" s="64"/>
      <c r="P51" s="64"/>
      <c r="Q51" s="64"/>
      <c r="R51" s="64"/>
      <c r="S51" s="64"/>
      <c r="T51" s="64"/>
      <c r="U51" s="64"/>
      <c r="V51" s="64"/>
      <c r="W51" s="64"/>
      <c r="X51" s="64"/>
      <c r="Y51" s="64"/>
      <c r="Z51" s="65"/>
      <c r="AA51" s="66"/>
      <c r="AB51" s="212"/>
      <c r="AC51" s="213"/>
      <c r="AD51" s="213"/>
      <c r="AE51" s="213"/>
      <c r="AF51" s="213"/>
      <c r="AG51" s="213"/>
      <c r="AH51" s="214"/>
    </row>
    <row r="52" spans="2:34" ht="20.25" customHeight="1" x14ac:dyDescent="0.35">
      <c r="B52" s="68"/>
      <c r="C52" s="197"/>
      <c r="D52" s="198"/>
      <c r="E52" s="198"/>
      <c r="F52" s="199"/>
      <c r="G52" s="69">
        <v>2</v>
      </c>
      <c r="H52" s="113" t="s">
        <v>37</v>
      </c>
      <c r="I52" s="114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1"/>
      <c r="AA52" s="72"/>
      <c r="AB52" s="163">
        <f>[1]Profesional!H77</f>
        <v>0</v>
      </c>
      <c r="AC52" s="164"/>
      <c r="AD52" s="164"/>
      <c r="AE52" s="164"/>
      <c r="AF52" s="164"/>
      <c r="AG52" s="164"/>
      <c r="AH52" s="165"/>
    </row>
    <row r="53" spans="2:34" ht="20.25" customHeight="1" x14ac:dyDescent="0.35">
      <c r="B53" s="68"/>
      <c r="C53" s="197"/>
      <c r="D53" s="198"/>
      <c r="E53" s="198"/>
      <c r="F53" s="199"/>
      <c r="G53" s="73">
        <v>3</v>
      </c>
      <c r="H53" s="113" t="s">
        <v>38</v>
      </c>
      <c r="I53" s="114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4"/>
      <c r="V53" s="74"/>
      <c r="W53" s="74"/>
      <c r="X53" s="74"/>
      <c r="Y53" s="74"/>
      <c r="Z53" s="71"/>
      <c r="AA53" s="72"/>
      <c r="AB53" s="163">
        <f>[1]Profesional!I117</f>
        <v>0</v>
      </c>
      <c r="AC53" s="164"/>
      <c r="AD53" s="164"/>
      <c r="AE53" s="164"/>
      <c r="AF53" s="164"/>
      <c r="AG53" s="164"/>
      <c r="AH53" s="165"/>
    </row>
    <row r="54" spans="2:34" ht="20.25" customHeight="1" x14ac:dyDescent="0.35">
      <c r="B54" s="68"/>
      <c r="C54" s="75"/>
      <c r="D54" s="76"/>
      <c r="E54" s="76"/>
      <c r="F54" s="77"/>
      <c r="G54" s="73">
        <v>4</v>
      </c>
      <c r="H54" s="78" t="s">
        <v>39</v>
      </c>
      <c r="I54" s="114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4"/>
      <c r="V54" s="74"/>
      <c r="W54" s="74"/>
      <c r="X54" s="74"/>
      <c r="Y54" s="74"/>
      <c r="Z54" s="71"/>
      <c r="AA54" s="72"/>
      <c r="AB54" s="163">
        <f>[1]Profesional!G134+[1]Profesional!G164+[1]Profesional!G180+[1]Profesional!H197</f>
        <v>40</v>
      </c>
      <c r="AC54" s="164"/>
      <c r="AD54" s="164"/>
      <c r="AE54" s="164"/>
      <c r="AF54" s="164"/>
      <c r="AG54" s="164"/>
      <c r="AH54" s="165"/>
    </row>
    <row r="55" spans="2:34" ht="17.25" customHeight="1" x14ac:dyDescent="0.35">
      <c r="B55" s="68"/>
      <c r="C55" s="197"/>
      <c r="D55" s="198"/>
      <c r="E55" s="198"/>
      <c r="F55" s="199"/>
      <c r="G55" s="166">
        <v>5</v>
      </c>
      <c r="H55" s="180" t="s">
        <v>40</v>
      </c>
      <c r="I55" s="181"/>
      <c r="J55" s="181"/>
      <c r="K55" s="181"/>
      <c r="L55" s="181"/>
      <c r="M55" s="181"/>
      <c r="N55" s="181"/>
      <c r="O55" s="181"/>
      <c r="P55" s="181"/>
      <c r="Q55" s="181"/>
      <c r="R55" s="181"/>
      <c r="S55" s="181"/>
      <c r="T55" s="181"/>
      <c r="U55" s="181"/>
      <c r="V55" s="181"/>
      <c r="W55" s="181"/>
      <c r="X55" s="181"/>
      <c r="Y55" s="181"/>
      <c r="Z55" s="181"/>
      <c r="AA55" s="182"/>
      <c r="AB55" s="200">
        <f>SUM(AB49:AH54)</f>
        <v>40</v>
      </c>
      <c r="AC55" s="201"/>
      <c r="AD55" s="201"/>
      <c r="AE55" s="201"/>
      <c r="AF55" s="201"/>
      <c r="AG55" s="201"/>
      <c r="AH55" s="202"/>
    </row>
    <row r="56" spans="2:34" ht="3.75" customHeight="1" x14ac:dyDescent="0.35">
      <c r="B56" s="79"/>
      <c r="C56" s="80"/>
      <c r="D56" s="80"/>
      <c r="E56" s="80"/>
      <c r="F56" s="81"/>
      <c r="G56" s="167"/>
      <c r="H56" s="183"/>
      <c r="I56" s="184"/>
      <c r="J56" s="184"/>
      <c r="K56" s="184"/>
      <c r="L56" s="184"/>
      <c r="M56" s="184"/>
      <c r="N56" s="184"/>
      <c r="O56" s="184"/>
      <c r="P56" s="184"/>
      <c r="Q56" s="184"/>
      <c r="R56" s="184"/>
      <c r="S56" s="184"/>
      <c r="T56" s="184"/>
      <c r="U56" s="184"/>
      <c r="V56" s="184"/>
      <c r="W56" s="184"/>
      <c r="X56" s="184"/>
      <c r="Y56" s="184"/>
      <c r="Z56" s="184"/>
      <c r="AA56" s="185"/>
      <c r="AB56" s="203"/>
      <c r="AC56" s="204"/>
      <c r="AD56" s="204"/>
      <c r="AE56" s="204"/>
      <c r="AF56" s="204"/>
      <c r="AG56" s="204"/>
      <c r="AH56" s="205"/>
    </row>
    <row r="57" spans="2:34" ht="6" customHeight="1" x14ac:dyDescent="0.35">
      <c r="B57" s="51"/>
      <c r="C57" s="52"/>
      <c r="D57" s="52"/>
      <c r="E57" s="52"/>
      <c r="F57" s="53"/>
      <c r="G57" s="82"/>
      <c r="H57" s="83"/>
      <c r="I57" s="84"/>
      <c r="J57" s="84"/>
      <c r="K57" s="84"/>
      <c r="L57" s="84"/>
      <c r="M57" s="84"/>
      <c r="N57" s="84"/>
      <c r="O57" s="84"/>
      <c r="P57" s="84"/>
      <c r="Q57" s="84"/>
      <c r="R57" s="84"/>
      <c r="S57" s="84"/>
      <c r="T57" s="84"/>
      <c r="U57" s="84"/>
      <c r="V57" s="84"/>
      <c r="W57" s="84"/>
      <c r="X57" s="84"/>
      <c r="Y57" s="84"/>
      <c r="Z57" s="84"/>
      <c r="AA57" s="85"/>
      <c r="AB57" s="163">
        <f>[1]Pembelajaran!H22</f>
        <v>0</v>
      </c>
      <c r="AC57" s="164"/>
      <c r="AD57" s="164"/>
      <c r="AE57" s="164"/>
      <c r="AF57" s="164"/>
      <c r="AG57" s="164"/>
      <c r="AH57" s="165"/>
    </row>
    <row r="58" spans="2:34" ht="20.25" customHeight="1" x14ac:dyDescent="0.35">
      <c r="B58" s="86" t="s">
        <v>41</v>
      </c>
      <c r="C58" s="87" t="s">
        <v>33</v>
      </c>
      <c r="D58" s="88"/>
      <c r="E58" s="88"/>
      <c r="F58" s="89"/>
      <c r="G58" s="99">
        <v>6</v>
      </c>
      <c r="H58" s="90" t="s">
        <v>42</v>
      </c>
      <c r="I58" s="91"/>
      <c r="J58" s="91"/>
      <c r="K58" s="91"/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2"/>
      <c r="AB58" s="163"/>
      <c r="AC58" s="164"/>
      <c r="AD58" s="164"/>
      <c r="AE58" s="164"/>
      <c r="AF58" s="164"/>
      <c r="AG58" s="164"/>
      <c r="AH58" s="165"/>
    </row>
    <row r="59" spans="2:34" ht="20.25" customHeight="1" x14ac:dyDescent="0.35">
      <c r="B59" s="93"/>
      <c r="C59" s="87" t="s">
        <v>43</v>
      </c>
      <c r="D59" s="88"/>
      <c r="E59" s="88"/>
      <c r="F59" s="89"/>
      <c r="G59" s="69">
        <v>7</v>
      </c>
      <c r="H59" s="78" t="s">
        <v>44</v>
      </c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5"/>
      <c r="AB59" s="163">
        <f>[1]Pembelajaran!G72+[1]Pembelajaran!G94</f>
        <v>0</v>
      </c>
      <c r="AC59" s="164"/>
      <c r="AD59" s="164"/>
      <c r="AE59" s="164"/>
      <c r="AF59" s="164"/>
      <c r="AG59" s="164"/>
      <c r="AH59" s="165"/>
    </row>
    <row r="60" spans="2:34" ht="18.75" customHeight="1" x14ac:dyDescent="0.35">
      <c r="B60" s="96"/>
      <c r="C60" s="88"/>
      <c r="D60" s="88"/>
      <c r="E60" s="88"/>
      <c r="F60" s="89"/>
      <c r="G60" s="166">
        <v>8</v>
      </c>
      <c r="H60" s="180" t="s">
        <v>45</v>
      </c>
      <c r="I60" s="181"/>
      <c r="J60" s="181"/>
      <c r="K60" s="181"/>
      <c r="L60" s="181"/>
      <c r="M60" s="181"/>
      <c r="N60" s="181"/>
      <c r="O60" s="181"/>
      <c r="P60" s="181"/>
      <c r="Q60" s="181"/>
      <c r="R60" s="181"/>
      <c r="S60" s="181"/>
      <c r="T60" s="181"/>
      <c r="U60" s="181"/>
      <c r="V60" s="181"/>
      <c r="W60" s="181"/>
      <c r="X60" s="181"/>
      <c r="Y60" s="181"/>
      <c r="Z60" s="181"/>
      <c r="AA60" s="182"/>
      <c r="AB60" s="187">
        <f>SUM(AB57:AH59)</f>
        <v>0</v>
      </c>
      <c r="AC60" s="188"/>
      <c r="AD60" s="188"/>
      <c r="AE60" s="188"/>
      <c r="AF60" s="188"/>
      <c r="AG60" s="188"/>
      <c r="AH60" s="189"/>
    </row>
    <row r="61" spans="2:34" ht="3.75" customHeight="1" x14ac:dyDescent="0.35">
      <c r="B61" s="79"/>
      <c r="C61" s="97"/>
      <c r="D61" s="97"/>
      <c r="E61" s="97"/>
      <c r="F61" s="98"/>
      <c r="G61" s="167"/>
      <c r="H61" s="183"/>
      <c r="I61" s="184"/>
      <c r="J61" s="184"/>
      <c r="K61" s="184"/>
      <c r="L61" s="184"/>
      <c r="M61" s="184"/>
      <c r="N61" s="184"/>
      <c r="O61" s="184"/>
      <c r="P61" s="184"/>
      <c r="Q61" s="184"/>
      <c r="R61" s="184"/>
      <c r="S61" s="184"/>
      <c r="T61" s="184"/>
      <c r="U61" s="184"/>
      <c r="V61" s="184"/>
      <c r="W61" s="184"/>
      <c r="X61" s="184"/>
      <c r="Y61" s="184"/>
      <c r="Z61" s="184"/>
      <c r="AA61" s="185"/>
      <c r="AB61" s="187"/>
      <c r="AC61" s="188"/>
      <c r="AD61" s="188"/>
      <c r="AE61" s="188"/>
      <c r="AF61" s="188"/>
      <c r="AG61" s="188"/>
      <c r="AH61" s="189"/>
    </row>
    <row r="62" spans="2:34" ht="4.5" customHeight="1" x14ac:dyDescent="0.35">
      <c r="B62" s="51"/>
      <c r="C62" s="52"/>
      <c r="D62" s="52"/>
      <c r="E62" s="52"/>
      <c r="F62" s="53"/>
      <c r="G62" s="158">
        <v>9</v>
      </c>
      <c r="H62" s="190" t="s">
        <v>46</v>
      </c>
      <c r="I62" s="191"/>
      <c r="J62" s="191"/>
      <c r="K62" s="191"/>
      <c r="L62" s="191"/>
      <c r="M62" s="191"/>
      <c r="N62" s="191"/>
      <c r="O62" s="191"/>
      <c r="P62" s="191"/>
      <c r="Q62" s="191"/>
      <c r="R62" s="191"/>
      <c r="S62" s="191"/>
      <c r="T62" s="191"/>
      <c r="U62" s="191"/>
      <c r="V62" s="191"/>
      <c r="W62" s="191"/>
      <c r="X62" s="191"/>
      <c r="Y62" s="191"/>
      <c r="Z62" s="191"/>
      <c r="AA62" s="192"/>
      <c r="AB62" s="196">
        <f>'[1]Pengabdian Masy-Profesi'!I26</f>
        <v>0</v>
      </c>
      <c r="AC62" s="164"/>
      <c r="AD62" s="164"/>
      <c r="AE62" s="164"/>
      <c r="AF62" s="164"/>
      <c r="AG62" s="164"/>
      <c r="AH62" s="165"/>
    </row>
    <row r="63" spans="2:34" ht="16.5" customHeight="1" x14ac:dyDescent="0.35">
      <c r="B63" s="86" t="s">
        <v>47</v>
      </c>
      <c r="C63" s="87" t="s">
        <v>48</v>
      </c>
      <c r="D63" s="88"/>
      <c r="E63" s="88"/>
      <c r="F63" s="89"/>
      <c r="G63" s="159"/>
      <c r="H63" s="193"/>
      <c r="I63" s="194"/>
      <c r="J63" s="194"/>
      <c r="K63" s="194"/>
      <c r="L63" s="194"/>
      <c r="M63" s="194"/>
      <c r="N63" s="194"/>
      <c r="O63" s="194"/>
      <c r="P63" s="194"/>
      <c r="Q63" s="194"/>
      <c r="R63" s="194"/>
      <c r="S63" s="194"/>
      <c r="T63" s="194"/>
      <c r="U63" s="194"/>
      <c r="V63" s="194"/>
      <c r="W63" s="194"/>
      <c r="X63" s="194"/>
      <c r="Y63" s="194"/>
      <c r="Z63" s="194"/>
      <c r="AA63" s="195"/>
      <c r="AB63" s="163"/>
      <c r="AC63" s="164"/>
      <c r="AD63" s="164"/>
      <c r="AE63" s="164"/>
      <c r="AF63" s="164"/>
      <c r="AG63" s="164"/>
      <c r="AH63" s="165"/>
    </row>
    <row r="64" spans="2:34" ht="18.75" customHeight="1" x14ac:dyDescent="0.35">
      <c r="B64" s="101"/>
      <c r="C64" s="87" t="s">
        <v>49</v>
      </c>
      <c r="D64" s="88"/>
      <c r="E64" s="88"/>
      <c r="F64" s="89"/>
      <c r="G64" s="69">
        <v>10</v>
      </c>
      <c r="H64" s="78" t="s">
        <v>50</v>
      </c>
      <c r="I64" s="94"/>
      <c r="J64" s="94"/>
      <c r="K64" s="94"/>
      <c r="L64" s="94"/>
      <c r="M64" s="94"/>
      <c r="N64" s="94"/>
      <c r="O64" s="94"/>
      <c r="P64" s="94"/>
      <c r="Q64" s="94"/>
      <c r="R64" s="94"/>
      <c r="S64" s="94"/>
      <c r="T64" s="94"/>
      <c r="U64" s="94"/>
      <c r="V64" s="94"/>
      <c r="W64" s="94"/>
      <c r="X64" s="94"/>
      <c r="Y64" s="94"/>
      <c r="Z64" s="94"/>
      <c r="AA64" s="95"/>
      <c r="AB64" s="163">
        <f>'[1]Pengabdian Masy-Profesi'!H54</f>
        <v>0</v>
      </c>
      <c r="AC64" s="164"/>
      <c r="AD64" s="164"/>
      <c r="AE64" s="164"/>
      <c r="AF64" s="164"/>
      <c r="AG64" s="164"/>
      <c r="AH64" s="165"/>
    </row>
    <row r="65" spans="2:34" ht="20.25" customHeight="1" x14ac:dyDescent="0.35">
      <c r="B65" s="101"/>
      <c r="C65" s="87" t="s">
        <v>51</v>
      </c>
      <c r="D65" s="88"/>
      <c r="E65" s="88"/>
      <c r="F65" s="89"/>
      <c r="G65" s="69">
        <v>11</v>
      </c>
      <c r="H65" s="78" t="s">
        <v>52</v>
      </c>
      <c r="I65" s="94"/>
      <c r="J65" s="94"/>
      <c r="K65" s="94"/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5"/>
      <c r="AB65" s="163">
        <f>'[1]Pengabdian Masy-Profesi'!G89</f>
        <v>2</v>
      </c>
      <c r="AC65" s="164"/>
      <c r="AD65" s="164"/>
      <c r="AE65" s="164"/>
      <c r="AF65" s="164"/>
      <c r="AG65" s="164"/>
      <c r="AH65" s="165"/>
    </row>
    <row r="66" spans="2:34" ht="20.25" customHeight="1" x14ac:dyDescent="0.35">
      <c r="B66" s="96"/>
      <c r="C66" s="102"/>
      <c r="D66" s="88"/>
      <c r="E66" s="88"/>
      <c r="F66" s="89"/>
      <c r="G66" s="69">
        <v>12</v>
      </c>
      <c r="H66" s="78" t="s">
        <v>53</v>
      </c>
      <c r="I66" s="94"/>
      <c r="J66" s="94"/>
      <c r="K66" s="94"/>
      <c r="L66" s="94"/>
      <c r="M66" s="94"/>
      <c r="N66" s="94"/>
      <c r="O66" s="94"/>
      <c r="P66" s="94"/>
      <c r="Q66" s="94"/>
      <c r="R66" s="94"/>
      <c r="S66" s="94"/>
      <c r="T66" s="94"/>
      <c r="U66" s="94"/>
      <c r="V66" s="94"/>
      <c r="W66" s="94"/>
      <c r="X66" s="94"/>
      <c r="Y66" s="94"/>
      <c r="Z66" s="94"/>
      <c r="AA66" s="95"/>
      <c r="AB66" s="163">
        <f>'[1]Pengabdian Masy-Profesi'!G125</f>
        <v>30</v>
      </c>
      <c r="AC66" s="164"/>
      <c r="AD66" s="164"/>
      <c r="AE66" s="164"/>
      <c r="AF66" s="164"/>
      <c r="AG66" s="164"/>
      <c r="AH66" s="165"/>
    </row>
    <row r="67" spans="2:34" ht="15" customHeight="1" x14ac:dyDescent="0.35">
      <c r="B67" s="103"/>
      <c r="C67" s="88"/>
      <c r="D67" s="88"/>
      <c r="E67" s="88"/>
      <c r="F67" s="89"/>
      <c r="G67" s="166">
        <v>13</v>
      </c>
      <c r="H67" s="180" t="s">
        <v>54</v>
      </c>
      <c r="I67" s="181"/>
      <c r="J67" s="181"/>
      <c r="K67" s="181"/>
      <c r="L67" s="181"/>
      <c r="M67" s="181"/>
      <c r="N67" s="181"/>
      <c r="O67" s="181"/>
      <c r="P67" s="181"/>
      <c r="Q67" s="181"/>
      <c r="R67" s="181"/>
      <c r="S67" s="181"/>
      <c r="T67" s="181"/>
      <c r="U67" s="181"/>
      <c r="V67" s="181"/>
      <c r="W67" s="181"/>
      <c r="X67" s="181"/>
      <c r="Y67" s="181"/>
      <c r="Z67" s="181"/>
      <c r="AA67" s="182"/>
      <c r="AB67" s="186">
        <f>SUM(AB62:AH66)</f>
        <v>32</v>
      </c>
      <c r="AC67" s="172"/>
      <c r="AD67" s="172"/>
      <c r="AE67" s="172"/>
      <c r="AF67" s="172"/>
      <c r="AG67" s="172"/>
      <c r="AH67" s="173"/>
    </row>
    <row r="68" spans="2:34" ht="3.75" customHeight="1" x14ac:dyDescent="0.35">
      <c r="B68" s="79"/>
      <c r="C68" s="97"/>
      <c r="D68" s="97"/>
      <c r="E68" s="97"/>
      <c r="F68" s="98"/>
      <c r="G68" s="167"/>
      <c r="H68" s="183"/>
      <c r="I68" s="184"/>
      <c r="J68" s="184"/>
      <c r="K68" s="184"/>
      <c r="L68" s="184"/>
      <c r="M68" s="184"/>
      <c r="N68" s="184"/>
      <c r="O68" s="184"/>
      <c r="P68" s="184"/>
      <c r="Q68" s="184"/>
      <c r="R68" s="184"/>
      <c r="S68" s="184"/>
      <c r="T68" s="184"/>
      <c r="U68" s="184"/>
      <c r="V68" s="184"/>
      <c r="W68" s="184"/>
      <c r="X68" s="184"/>
      <c r="Y68" s="184"/>
      <c r="Z68" s="184"/>
      <c r="AA68" s="185"/>
      <c r="AB68" s="171"/>
      <c r="AC68" s="172"/>
      <c r="AD68" s="172"/>
      <c r="AE68" s="172"/>
      <c r="AF68" s="172"/>
      <c r="AG68" s="172"/>
      <c r="AH68" s="173"/>
    </row>
    <row r="69" spans="2:34" ht="20.25" customHeight="1" x14ac:dyDescent="0.35">
      <c r="B69" s="104" t="s">
        <v>55</v>
      </c>
      <c r="C69" s="105" t="s">
        <v>48</v>
      </c>
      <c r="D69" s="52"/>
      <c r="E69" s="52"/>
      <c r="F69" s="53"/>
      <c r="G69" s="69">
        <v>14</v>
      </c>
      <c r="H69" s="78" t="s">
        <v>56</v>
      </c>
      <c r="I69" s="106"/>
      <c r="J69" s="106"/>
      <c r="K69" s="106"/>
      <c r="L69" s="106"/>
      <c r="M69" s="106"/>
      <c r="N69" s="106"/>
      <c r="O69" s="106"/>
      <c r="P69" s="106"/>
      <c r="Q69" s="106"/>
      <c r="R69" s="106"/>
      <c r="S69" s="106"/>
      <c r="T69" s="106"/>
      <c r="U69" s="106"/>
      <c r="V69" s="106"/>
      <c r="W69" s="106"/>
      <c r="X69" s="106"/>
      <c r="Y69" s="106"/>
      <c r="Z69" s="94"/>
      <c r="AA69" s="95"/>
      <c r="AB69" s="163">
        <f>'[1]Publikasi '!J17</f>
        <v>0</v>
      </c>
      <c r="AC69" s="164"/>
      <c r="AD69" s="164"/>
      <c r="AE69" s="164"/>
      <c r="AF69" s="164"/>
      <c r="AG69" s="164"/>
      <c r="AH69" s="165"/>
    </row>
    <row r="70" spans="2:34" ht="20.25" customHeight="1" x14ac:dyDescent="0.35">
      <c r="B70" s="101"/>
      <c r="C70" s="87" t="s">
        <v>57</v>
      </c>
      <c r="D70" s="88"/>
      <c r="E70" s="88"/>
      <c r="F70" s="89"/>
      <c r="G70" s="69">
        <v>15</v>
      </c>
      <c r="H70" s="78" t="s">
        <v>58</v>
      </c>
      <c r="I70" s="106"/>
      <c r="J70" s="106"/>
      <c r="K70" s="106"/>
      <c r="L70" s="106"/>
      <c r="M70" s="106"/>
      <c r="N70" s="106"/>
      <c r="O70" s="106"/>
      <c r="P70" s="106"/>
      <c r="Q70" s="106"/>
      <c r="R70" s="106"/>
      <c r="S70" s="106"/>
      <c r="T70" s="106"/>
      <c r="U70" s="106"/>
      <c r="V70" s="106"/>
      <c r="W70" s="106"/>
      <c r="X70" s="106"/>
      <c r="Y70" s="106"/>
      <c r="Z70" s="94"/>
      <c r="AA70" s="95"/>
      <c r="AB70" s="163">
        <f>'[1]Publikasi '!I45</f>
        <v>0</v>
      </c>
      <c r="AC70" s="164"/>
      <c r="AD70" s="164"/>
      <c r="AE70" s="164"/>
      <c r="AF70" s="164"/>
      <c r="AG70" s="164"/>
      <c r="AH70" s="165"/>
    </row>
    <row r="71" spans="2:34" ht="20.25" customHeight="1" x14ac:dyDescent="0.35">
      <c r="B71" s="103"/>
      <c r="C71" s="102"/>
      <c r="D71" s="88"/>
      <c r="E71" s="88"/>
      <c r="F71" s="89"/>
      <c r="G71" s="69">
        <v>16</v>
      </c>
      <c r="H71" s="78" t="s">
        <v>59</v>
      </c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94"/>
      <c r="AA71" s="95"/>
      <c r="AB71" s="163">
        <f>'[1]Publikasi '!I61</f>
        <v>0</v>
      </c>
      <c r="AC71" s="164"/>
      <c r="AD71" s="164"/>
      <c r="AE71" s="164"/>
      <c r="AF71" s="164"/>
      <c r="AG71" s="164"/>
      <c r="AH71" s="165"/>
    </row>
    <row r="72" spans="2:34" ht="20.25" customHeight="1" x14ac:dyDescent="0.35">
      <c r="B72" s="103"/>
      <c r="C72" s="102"/>
      <c r="D72" s="88"/>
      <c r="E72" s="88"/>
      <c r="F72" s="89"/>
      <c r="G72" s="69">
        <v>17</v>
      </c>
      <c r="H72" s="78" t="s">
        <v>60</v>
      </c>
      <c r="I72" s="106"/>
      <c r="J72" s="106"/>
      <c r="K72" s="106"/>
      <c r="L72" s="106"/>
      <c r="M72" s="106"/>
      <c r="N72" s="106"/>
      <c r="O72" s="106"/>
      <c r="P72" s="106"/>
      <c r="Q72" s="106"/>
      <c r="R72" s="106"/>
      <c r="S72" s="106"/>
      <c r="T72" s="106"/>
      <c r="U72" s="106"/>
      <c r="V72" s="106"/>
      <c r="W72" s="106"/>
      <c r="X72" s="106"/>
      <c r="Y72" s="106"/>
      <c r="Z72" s="94"/>
      <c r="AA72" s="95"/>
      <c r="AB72" s="163">
        <f>'[1]Publikasi '!G83</f>
        <v>0</v>
      </c>
      <c r="AC72" s="164"/>
      <c r="AD72" s="164"/>
      <c r="AE72" s="164"/>
      <c r="AF72" s="164"/>
      <c r="AG72" s="164"/>
      <c r="AH72" s="165"/>
    </row>
    <row r="73" spans="2:34" ht="16.5" customHeight="1" x14ac:dyDescent="0.35">
      <c r="B73" s="103"/>
      <c r="C73" s="102"/>
      <c r="D73" s="88"/>
      <c r="E73" s="88"/>
      <c r="F73" s="89"/>
      <c r="G73" s="107">
        <v>18</v>
      </c>
      <c r="H73" s="108" t="s">
        <v>61</v>
      </c>
      <c r="I73" s="109"/>
      <c r="J73" s="109"/>
      <c r="K73" s="109"/>
      <c r="L73" s="109"/>
      <c r="M73" s="109"/>
      <c r="N73" s="109"/>
      <c r="O73" s="109"/>
      <c r="P73" s="109"/>
      <c r="Q73" s="109"/>
      <c r="R73" s="109"/>
      <c r="S73" s="109"/>
      <c r="T73" s="109"/>
      <c r="U73" s="109"/>
      <c r="V73" s="109"/>
      <c r="W73" s="109"/>
      <c r="X73" s="109"/>
      <c r="Y73" s="109"/>
      <c r="Z73" s="110"/>
      <c r="AA73" s="111"/>
      <c r="AB73" s="163">
        <f>'[1]Publikasi '!F100+'[1]Publikasi '!F118+'[1]Publikasi '!F136+'[1]Publikasi '!G154</f>
        <v>0</v>
      </c>
      <c r="AC73" s="164"/>
      <c r="AD73" s="164"/>
      <c r="AE73" s="164"/>
      <c r="AF73" s="164"/>
      <c r="AG73" s="164"/>
      <c r="AH73" s="165"/>
    </row>
    <row r="74" spans="2:34" ht="18" customHeight="1" x14ac:dyDescent="0.35">
      <c r="B74" s="96"/>
      <c r="C74" s="88"/>
      <c r="D74" s="88"/>
      <c r="E74" s="88"/>
      <c r="F74" s="89"/>
      <c r="G74" s="99"/>
      <c r="H74" s="90" t="s">
        <v>62</v>
      </c>
      <c r="I74" s="112"/>
      <c r="J74" s="112"/>
      <c r="K74" s="112"/>
      <c r="L74" s="112"/>
      <c r="M74" s="112"/>
      <c r="N74" s="112"/>
      <c r="O74" s="112"/>
      <c r="P74" s="112"/>
      <c r="Q74" s="112"/>
      <c r="R74" s="112"/>
      <c r="S74" s="112"/>
      <c r="T74" s="112"/>
      <c r="U74" s="112"/>
      <c r="V74" s="112"/>
      <c r="W74" s="112"/>
      <c r="X74" s="112"/>
      <c r="Y74" s="112"/>
      <c r="Z74" s="91"/>
      <c r="AA74" s="92"/>
      <c r="AB74" s="163"/>
      <c r="AC74" s="164"/>
      <c r="AD74" s="164"/>
      <c r="AE74" s="164"/>
      <c r="AF74" s="164"/>
      <c r="AG74" s="164"/>
      <c r="AH74" s="165"/>
    </row>
    <row r="75" spans="2:34" ht="16.5" customHeight="1" x14ac:dyDescent="0.35">
      <c r="B75" s="96"/>
      <c r="C75" s="88"/>
      <c r="D75" s="88"/>
      <c r="E75" s="88"/>
      <c r="F75" s="89"/>
      <c r="G75" s="166">
        <v>19</v>
      </c>
      <c r="H75" s="168" t="s">
        <v>63</v>
      </c>
      <c r="I75" s="169"/>
      <c r="J75" s="169"/>
      <c r="K75" s="169"/>
      <c r="L75" s="169"/>
      <c r="M75" s="169"/>
      <c r="N75" s="169"/>
      <c r="O75" s="169"/>
      <c r="P75" s="169"/>
      <c r="Q75" s="169"/>
      <c r="R75" s="169"/>
      <c r="S75" s="169"/>
      <c r="T75" s="169"/>
      <c r="U75" s="169"/>
      <c r="V75" s="169"/>
      <c r="W75" s="169"/>
      <c r="X75" s="169"/>
      <c r="Y75" s="169"/>
      <c r="Z75" s="169"/>
      <c r="AA75" s="170"/>
      <c r="AB75" s="174">
        <f>SUM(AB69:AH74)</f>
        <v>0</v>
      </c>
      <c r="AC75" s="175"/>
      <c r="AD75" s="175"/>
      <c r="AE75" s="175"/>
      <c r="AF75" s="175"/>
      <c r="AG75" s="175"/>
      <c r="AH75" s="176"/>
    </row>
    <row r="76" spans="2:34" ht="6" customHeight="1" x14ac:dyDescent="0.35">
      <c r="B76" s="79"/>
      <c r="C76" s="97"/>
      <c r="D76" s="97"/>
      <c r="E76" s="97"/>
      <c r="F76" s="98"/>
      <c r="G76" s="167"/>
      <c r="H76" s="168"/>
      <c r="I76" s="169"/>
      <c r="J76" s="169"/>
      <c r="K76" s="169"/>
      <c r="L76" s="169"/>
      <c r="M76" s="169"/>
      <c r="N76" s="169"/>
      <c r="O76" s="169"/>
      <c r="P76" s="169"/>
      <c r="Q76" s="169"/>
      <c r="R76" s="169"/>
      <c r="S76" s="169"/>
      <c r="T76" s="169"/>
      <c r="U76" s="169"/>
      <c r="V76" s="169"/>
      <c r="W76" s="169"/>
      <c r="X76" s="169"/>
      <c r="Y76" s="169"/>
      <c r="Z76" s="169"/>
      <c r="AA76" s="170"/>
      <c r="AB76" s="177"/>
      <c r="AC76" s="178"/>
      <c r="AD76" s="178"/>
      <c r="AE76" s="178"/>
      <c r="AF76" s="178"/>
      <c r="AG76" s="178"/>
      <c r="AH76" s="179"/>
    </row>
    <row r="77" spans="2:34" ht="6" customHeight="1" x14ac:dyDescent="0.35">
      <c r="B77" s="96"/>
      <c r="C77" s="88"/>
      <c r="D77" s="88"/>
      <c r="E77" s="88"/>
      <c r="F77" s="89"/>
      <c r="G77" s="158">
        <v>20</v>
      </c>
      <c r="H77" s="160" t="s">
        <v>64</v>
      </c>
      <c r="I77" s="161"/>
      <c r="J77" s="161"/>
      <c r="K77" s="161"/>
      <c r="L77" s="161"/>
      <c r="M77" s="161"/>
      <c r="N77" s="161"/>
      <c r="O77" s="161"/>
      <c r="P77" s="161"/>
      <c r="Q77" s="161"/>
      <c r="R77" s="161"/>
      <c r="S77" s="161"/>
      <c r="T77" s="161"/>
      <c r="U77" s="161"/>
      <c r="V77" s="161"/>
      <c r="W77" s="161"/>
      <c r="X77" s="161"/>
      <c r="Y77" s="161"/>
      <c r="Z77" s="161"/>
      <c r="AA77" s="162"/>
      <c r="AB77" s="163">
        <f>'[1]Pengembangan Ilmu'!G18</f>
        <v>0</v>
      </c>
      <c r="AC77" s="164"/>
      <c r="AD77" s="164"/>
      <c r="AE77" s="164"/>
      <c r="AF77" s="164"/>
      <c r="AG77" s="164"/>
      <c r="AH77" s="165"/>
    </row>
    <row r="78" spans="2:34" ht="16.5" customHeight="1" x14ac:dyDescent="0.35">
      <c r="B78" s="115" t="s">
        <v>65</v>
      </c>
      <c r="C78" s="102" t="s">
        <v>33</v>
      </c>
      <c r="D78" s="102"/>
      <c r="E78" s="102"/>
      <c r="F78" s="116"/>
      <c r="G78" s="159"/>
      <c r="H78" s="160"/>
      <c r="I78" s="161"/>
      <c r="J78" s="161"/>
      <c r="K78" s="161"/>
      <c r="L78" s="161"/>
      <c r="M78" s="161"/>
      <c r="N78" s="161"/>
      <c r="O78" s="161"/>
      <c r="P78" s="161"/>
      <c r="Q78" s="161"/>
      <c r="R78" s="161"/>
      <c r="S78" s="161"/>
      <c r="T78" s="161"/>
      <c r="U78" s="161"/>
      <c r="V78" s="161"/>
      <c r="W78" s="161"/>
      <c r="X78" s="161"/>
      <c r="Y78" s="161"/>
      <c r="Z78" s="161"/>
      <c r="AA78" s="162"/>
      <c r="AB78" s="163"/>
      <c r="AC78" s="164"/>
      <c r="AD78" s="164"/>
      <c r="AE78" s="164"/>
      <c r="AF78" s="164"/>
      <c r="AG78" s="164"/>
      <c r="AH78" s="165"/>
    </row>
    <row r="79" spans="2:34" ht="20.25" customHeight="1" x14ac:dyDescent="0.35">
      <c r="B79" s="117"/>
      <c r="C79" s="102" t="s">
        <v>66</v>
      </c>
      <c r="D79" s="102"/>
      <c r="E79" s="102"/>
      <c r="F79" s="116"/>
      <c r="G79" s="69">
        <v>21</v>
      </c>
      <c r="H79" s="78" t="s">
        <v>67</v>
      </c>
      <c r="I79" s="94"/>
      <c r="J79" s="94"/>
      <c r="K79" s="94"/>
      <c r="L79" s="94"/>
      <c r="M79" s="94"/>
      <c r="N79" s="94"/>
      <c r="O79" s="94"/>
      <c r="P79" s="94"/>
      <c r="Q79" s="94"/>
      <c r="R79" s="94"/>
      <c r="S79" s="94"/>
      <c r="T79" s="94"/>
      <c r="U79" s="94"/>
      <c r="V79" s="94"/>
      <c r="W79" s="94"/>
      <c r="X79" s="94"/>
      <c r="Y79" s="94"/>
      <c r="Z79" s="94"/>
      <c r="AA79" s="95"/>
      <c r="AB79" s="163">
        <f>'[1]Pengembangan Ilmu'!H44</f>
        <v>0</v>
      </c>
      <c r="AC79" s="164"/>
      <c r="AD79" s="164"/>
      <c r="AE79" s="164"/>
      <c r="AF79" s="164"/>
      <c r="AG79" s="164"/>
      <c r="AH79" s="165"/>
    </row>
    <row r="80" spans="2:34" ht="17.25" customHeight="1" x14ac:dyDescent="0.35">
      <c r="B80" s="117"/>
      <c r="C80" s="102" t="s">
        <v>68</v>
      </c>
      <c r="D80" s="102"/>
      <c r="E80" s="102"/>
      <c r="F80" s="116"/>
      <c r="G80" s="166">
        <v>22</v>
      </c>
      <c r="H80" s="168" t="s">
        <v>69</v>
      </c>
      <c r="I80" s="169"/>
      <c r="J80" s="169"/>
      <c r="K80" s="169"/>
      <c r="L80" s="169"/>
      <c r="M80" s="169"/>
      <c r="N80" s="169"/>
      <c r="O80" s="169"/>
      <c r="P80" s="169"/>
      <c r="Q80" s="169"/>
      <c r="R80" s="169"/>
      <c r="S80" s="169"/>
      <c r="T80" s="169"/>
      <c r="U80" s="169"/>
      <c r="V80" s="169"/>
      <c r="W80" s="169"/>
      <c r="X80" s="169"/>
      <c r="Y80" s="169"/>
      <c r="Z80" s="169"/>
      <c r="AA80" s="170"/>
      <c r="AB80" s="171">
        <f>SUM(AB77:AH79)</f>
        <v>0</v>
      </c>
      <c r="AC80" s="172"/>
      <c r="AD80" s="172"/>
      <c r="AE80" s="172"/>
      <c r="AF80" s="172"/>
      <c r="AG80" s="172"/>
      <c r="AH80" s="173"/>
    </row>
    <row r="81" spans="2:34" ht="6" customHeight="1" x14ac:dyDescent="0.35">
      <c r="B81" s="118"/>
      <c r="C81" s="119"/>
      <c r="D81" s="119"/>
      <c r="E81" s="119"/>
      <c r="F81" s="120"/>
      <c r="G81" s="167"/>
      <c r="H81" s="168"/>
      <c r="I81" s="169"/>
      <c r="J81" s="169"/>
      <c r="K81" s="169"/>
      <c r="L81" s="169"/>
      <c r="M81" s="169"/>
      <c r="N81" s="169"/>
      <c r="O81" s="169"/>
      <c r="P81" s="169"/>
      <c r="Q81" s="169"/>
      <c r="R81" s="169"/>
      <c r="S81" s="169"/>
      <c r="T81" s="169"/>
      <c r="U81" s="169"/>
      <c r="V81" s="169"/>
      <c r="W81" s="169"/>
      <c r="X81" s="169"/>
      <c r="Y81" s="169"/>
      <c r="Z81" s="169"/>
      <c r="AA81" s="170"/>
      <c r="AB81" s="171"/>
      <c r="AC81" s="172"/>
      <c r="AD81" s="172"/>
      <c r="AE81" s="172"/>
      <c r="AF81" s="172"/>
      <c r="AG81" s="172"/>
      <c r="AH81" s="173"/>
    </row>
    <row r="82" spans="2:34" ht="6" customHeight="1" x14ac:dyDescent="0.35">
      <c r="B82" s="68"/>
      <c r="C82" s="121"/>
      <c r="D82" s="88"/>
      <c r="E82" s="88"/>
      <c r="F82" s="89"/>
      <c r="G82" s="122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123"/>
    </row>
    <row r="83" spans="2:34" ht="15.75" customHeight="1" x14ac:dyDescent="0.35">
      <c r="B83" s="93" t="s">
        <v>70</v>
      </c>
      <c r="C83" s="87" t="s">
        <v>71</v>
      </c>
      <c r="D83" s="88"/>
      <c r="E83" s="88"/>
      <c r="F83" s="89"/>
      <c r="G83" s="150" t="s">
        <v>72</v>
      </c>
      <c r="H83" s="151"/>
      <c r="I83" s="151"/>
      <c r="J83" s="151"/>
      <c r="K83" s="151"/>
      <c r="L83" s="151"/>
      <c r="M83" s="151"/>
      <c r="N83" s="151"/>
      <c r="O83" s="151"/>
      <c r="P83" s="151"/>
      <c r="Q83" s="151"/>
      <c r="R83" s="151"/>
      <c r="S83" s="151"/>
      <c r="T83" s="151"/>
      <c r="U83" s="151"/>
      <c r="V83" s="151"/>
      <c r="W83" s="151"/>
      <c r="X83" s="151"/>
      <c r="Y83" s="151"/>
      <c r="Z83" s="151"/>
      <c r="AA83" s="151"/>
      <c r="AB83" s="151"/>
      <c r="AC83" s="151"/>
      <c r="AD83" s="151"/>
      <c r="AE83" s="151"/>
      <c r="AF83" s="151"/>
      <c r="AG83" s="151"/>
      <c r="AH83" s="152"/>
    </row>
    <row r="84" spans="2:34" ht="15" customHeight="1" x14ac:dyDescent="0.35">
      <c r="B84" s="96"/>
      <c r="C84" s="124" t="s">
        <v>73</v>
      </c>
      <c r="D84" s="88"/>
      <c r="E84" s="88"/>
      <c r="F84" s="89"/>
      <c r="G84" s="150" t="s">
        <v>74</v>
      </c>
      <c r="H84" s="151"/>
      <c r="I84" s="151"/>
      <c r="J84" s="151"/>
      <c r="K84" s="151"/>
      <c r="L84" s="151"/>
      <c r="M84" s="151"/>
      <c r="N84" s="151"/>
      <c r="O84" s="151"/>
      <c r="P84" s="151"/>
      <c r="Q84" s="151"/>
      <c r="R84" s="151"/>
      <c r="S84" s="151"/>
      <c r="T84" s="151"/>
      <c r="U84" s="151"/>
      <c r="V84" s="151"/>
      <c r="W84" s="151"/>
      <c r="X84" s="151"/>
      <c r="Y84" s="151"/>
      <c r="Z84" s="151"/>
      <c r="AA84" s="151"/>
      <c r="AB84" s="151"/>
      <c r="AC84" s="151"/>
      <c r="AD84" s="151"/>
      <c r="AE84" s="151"/>
      <c r="AF84" s="151"/>
      <c r="AG84" s="151"/>
      <c r="AH84" s="152"/>
    </row>
    <row r="85" spans="2:34" ht="15.75" customHeight="1" x14ac:dyDescent="0.35">
      <c r="B85" s="96"/>
      <c r="C85" s="88"/>
      <c r="D85" s="88"/>
      <c r="E85" s="88"/>
      <c r="F85" s="89"/>
      <c r="G85" s="150"/>
      <c r="H85" s="151"/>
      <c r="I85" s="151"/>
      <c r="J85" s="151"/>
      <c r="K85" s="151"/>
      <c r="L85" s="151"/>
      <c r="M85" s="151"/>
      <c r="N85" s="151"/>
      <c r="O85" s="151"/>
      <c r="P85" s="151"/>
      <c r="Q85" s="151"/>
      <c r="R85" s="151"/>
      <c r="S85" s="151"/>
      <c r="T85" s="151"/>
      <c r="U85" s="151"/>
      <c r="V85" s="151"/>
      <c r="W85" s="151"/>
      <c r="X85" s="151"/>
      <c r="Y85" s="151"/>
      <c r="Z85" s="151"/>
      <c r="AA85" s="151"/>
      <c r="AB85" s="151"/>
      <c r="AC85" s="151"/>
      <c r="AD85" s="151"/>
      <c r="AE85" s="151"/>
      <c r="AF85" s="151"/>
      <c r="AG85" s="151"/>
      <c r="AH85" s="152"/>
    </row>
    <row r="86" spans="2:34" ht="15" customHeight="1" x14ac:dyDescent="0.35">
      <c r="B86" s="96"/>
      <c r="C86" s="88"/>
      <c r="D86" s="88"/>
      <c r="E86" s="88"/>
      <c r="F86" s="89"/>
      <c r="G86" s="150"/>
      <c r="H86" s="151"/>
      <c r="I86" s="151"/>
      <c r="J86" s="151"/>
      <c r="K86" s="151"/>
      <c r="L86" s="151"/>
      <c r="M86" s="151"/>
      <c r="N86" s="151"/>
      <c r="O86" s="151"/>
      <c r="P86" s="151"/>
      <c r="Q86" s="151"/>
      <c r="R86" s="151"/>
      <c r="S86" s="151"/>
      <c r="T86" s="151"/>
      <c r="U86" s="151"/>
      <c r="V86" s="151"/>
      <c r="W86" s="151"/>
      <c r="X86" s="151"/>
      <c r="Y86" s="151"/>
      <c r="Z86" s="151"/>
      <c r="AA86" s="151"/>
      <c r="AB86" s="151"/>
      <c r="AC86" s="151"/>
      <c r="AD86" s="151"/>
      <c r="AE86" s="151"/>
      <c r="AF86" s="151"/>
      <c r="AG86" s="151"/>
      <c r="AH86" s="152"/>
    </row>
    <row r="87" spans="2:34" ht="6" customHeight="1" x14ac:dyDescent="0.35">
      <c r="B87" s="96"/>
      <c r="C87" s="88"/>
      <c r="D87" s="88"/>
      <c r="E87" s="88"/>
      <c r="F87" s="89"/>
      <c r="G87" s="125"/>
      <c r="H87" s="126"/>
      <c r="I87" s="126"/>
      <c r="J87" s="126"/>
      <c r="K87" s="126"/>
      <c r="L87" s="126"/>
      <c r="M87" s="126"/>
      <c r="N87" s="126"/>
      <c r="O87" s="126"/>
      <c r="P87" s="126"/>
      <c r="Q87" s="126"/>
      <c r="R87" s="126"/>
      <c r="S87" s="126"/>
      <c r="T87" s="126"/>
      <c r="U87" s="126"/>
      <c r="V87" s="126"/>
      <c r="W87" s="126"/>
      <c r="X87" s="126"/>
      <c r="Y87" s="126"/>
      <c r="Z87" s="126"/>
      <c r="AA87" s="126"/>
      <c r="AB87" s="126"/>
      <c r="AC87" s="126"/>
      <c r="AD87" s="126"/>
      <c r="AE87" s="126"/>
      <c r="AF87" s="126"/>
      <c r="AG87" s="126"/>
      <c r="AH87" s="127"/>
    </row>
    <row r="88" spans="2:34" ht="15" customHeight="1" x14ac:dyDescent="0.35">
      <c r="B88" s="96"/>
      <c r="C88" s="88"/>
      <c r="D88" s="88"/>
      <c r="E88" s="88"/>
      <c r="F88" s="89"/>
      <c r="G88" s="153" t="s">
        <v>89</v>
      </c>
      <c r="H88" s="154"/>
      <c r="I88" s="154"/>
      <c r="J88" s="154"/>
      <c r="K88" s="154"/>
      <c r="L88" s="154"/>
      <c r="M88" s="154"/>
      <c r="N88" s="154"/>
      <c r="O88" s="154"/>
      <c r="P88" s="154"/>
      <c r="Q88" s="154"/>
      <c r="R88" s="154"/>
      <c r="S88" s="154"/>
      <c r="T88" s="154"/>
      <c r="U88" s="154"/>
      <c r="V88" s="154"/>
      <c r="W88" s="154"/>
      <c r="X88" s="154"/>
      <c r="Y88" s="154"/>
      <c r="Z88" s="154"/>
      <c r="AA88" s="154"/>
      <c r="AB88" s="154"/>
      <c r="AC88" s="154"/>
      <c r="AD88" s="154"/>
      <c r="AE88" s="154"/>
      <c r="AF88" s="154"/>
      <c r="AG88" s="154"/>
      <c r="AH88" s="155"/>
    </row>
    <row r="89" spans="2:34" ht="8.25" customHeight="1" x14ac:dyDescent="0.35">
      <c r="B89" s="96"/>
      <c r="C89" s="88"/>
      <c r="D89" s="88"/>
      <c r="E89" s="88"/>
      <c r="F89" s="89"/>
      <c r="G89" s="128"/>
      <c r="H89" s="129"/>
      <c r="I89" s="129"/>
      <c r="J89" s="129"/>
      <c r="K89" s="129"/>
      <c r="L89" s="129"/>
      <c r="M89" s="129"/>
      <c r="N89" s="156"/>
      <c r="O89" s="156"/>
      <c r="P89" s="156"/>
      <c r="Q89" s="156"/>
      <c r="R89" s="156"/>
      <c r="S89" s="156"/>
      <c r="T89" s="156"/>
      <c r="U89" s="156"/>
      <c r="V89" s="156"/>
      <c r="W89" s="156"/>
      <c r="X89" s="129"/>
      <c r="Y89" s="156"/>
      <c r="Z89" s="156"/>
      <c r="AA89" s="156"/>
      <c r="AB89" s="156"/>
      <c r="AC89" s="156"/>
      <c r="AD89" s="156"/>
      <c r="AE89" s="156"/>
      <c r="AF89" s="156"/>
      <c r="AG89" s="156"/>
      <c r="AH89" s="157"/>
    </row>
    <row r="90" spans="2:34" ht="18" customHeight="1" x14ac:dyDescent="0.35">
      <c r="B90" s="96"/>
      <c r="C90" s="88"/>
      <c r="D90" s="88"/>
      <c r="E90" s="88"/>
      <c r="F90" s="89"/>
      <c r="G90" s="128" t="s">
        <v>75</v>
      </c>
      <c r="H90" s="129"/>
      <c r="I90" s="129"/>
      <c r="J90" s="129"/>
      <c r="K90" s="129"/>
      <c r="L90" s="130"/>
      <c r="M90" s="129"/>
      <c r="N90" s="129" t="s">
        <v>14</v>
      </c>
      <c r="O90" s="129"/>
      <c r="P90" s="129"/>
      <c r="Q90" s="129"/>
      <c r="R90" s="129"/>
      <c r="S90" s="129"/>
      <c r="T90" s="129"/>
      <c r="U90" s="129"/>
      <c r="V90" s="129"/>
      <c r="W90" s="129"/>
      <c r="X90" s="129"/>
      <c r="Y90" s="129"/>
      <c r="Z90" s="129"/>
      <c r="AA90" s="129"/>
      <c r="AB90" s="129"/>
      <c r="AC90" s="129"/>
      <c r="AD90" s="129"/>
      <c r="AE90" s="129"/>
      <c r="AF90" s="129"/>
      <c r="AG90" s="129"/>
      <c r="AH90" s="131"/>
    </row>
    <row r="91" spans="2:34" ht="15" customHeight="1" x14ac:dyDescent="0.35">
      <c r="B91" s="96"/>
      <c r="C91" s="88"/>
      <c r="D91" s="88"/>
      <c r="E91" s="88"/>
      <c r="F91" s="89"/>
      <c r="G91" s="128"/>
      <c r="H91" s="129"/>
      <c r="I91" s="129"/>
      <c r="J91" s="129"/>
      <c r="K91" s="129"/>
      <c r="L91" s="130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  <c r="Z91" s="129"/>
      <c r="AA91" s="129"/>
      <c r="AB91" s="129"/>
      <c r="AC91" s="129"/>
      <c r="AD91" s="129"/>
      <c r="AE91" s="129"/>
      <c r="AF91" s="129"/>
      <c r="AG91" s="129"/>
      <c r="AH91" s="131"/>
    </row>
    <row r="92" spans="2:34" ht="15" customHeight="1" x14ac:dyDescent="0.35">
      <c r="B92" s="96"/>
      <c r="C92" s="88"/>
      <c r="D92" s="88"/>
      <c r="E92" s="88"/>
      <c r="F92" s="89"/>
      <c r="G92" s="128"/>
      <c r="H92" s="129"/>
      <c r="I92" s="129"/>
      <c r="J92" s="129"/>
      <c r="K92" s="129"/>
      <c r="L92" s="130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  <c r="Z92" s="129"/>
      <c r="AA92" s="129"/>
      <c r="AB92" s="129"/>
      <c r="AC92" s="129"/>
      <c r="AD92" s="129"/>
      <c r="AE92" s="129"/>
      <c r="AF92" s="129"/>
      <c r="AG92" s="129"/>
      <c r="AH92" s="131"/>
    </row>
    <row r="93" spans="2:34" ht="15" customHeight="1" x14ac:dyDescent="0.35">
      <c r="B93" s="96"/>
      <c r="C93" s="88"/>
      <c r="D93" s="88"/>
      <c r="E93" s="88"/>
      <c r="F93" s="89"/>
      <c r="G93" s="128" t="s">
        <v>76</v>
      </c>
      <c r="H93" s="129"/>
      <c r="I93" s="129"/>
      <c r="J93" s="129"/>
      <c r="K93" s="129"/>
      <c r="L93" s="130"/>
      <c r="M93" s="129"/>
      <c r="N93" s="129" t="s">
        <v>77</v>
      </c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  <c r="Z93" s="129"/>
      <c r="AA93" s="129"/>
      <c r="AB93" s="129"/>
      <c r="AC93" s="129"/>
      <c r="AD93" s="129"/>
      <c r="AE93" s="129"/>
      <c r="AF93" s="129"/>
      <c r="AG93" s="129"/>
      <c r="AH93" s="131"/>
    </row>
    <row r="94" spans="2:34" ht="12.75" customHeight="1" x14ac:dyDescent="0.35">
      <c r="B94" s="96"/>
      <c r="C94" s="88"/>
      <c r="D94" s="88"/>
      <c r="E94" s="88"/>
      <c r="F94" s="89"/>
      <c r="G94" s="128"/>
      <c r="H94" s="129"/>
      <c r="I94" s="129"/>
      <c r="J94" s="129"/>
      <c r="K94" s="129"/>
      <c r="L94" s="130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  <c r="Z94" s="129"/>
      <c r="AA94" s="129"/>
      <c r="AB94" s="129"/>
      <c r="AC94" s="129"/>
      <c r="AD94" s="129"/>
      <c r="AE94" s="129"/>
      <c r="AF94" s="129"/>
      <c r="AG94" s="129"/>
      <c r="AH94" s="131"/>
    </row>
    <row r="95" spans="2:34" ht="12.75" customHeight="1" x14ac:dyDescent="0.35">
      <c r="B95" s="96"/>
      <c r="C95" s="88"/>
      <c r="D95" s="88"/>
      <c r="E95" s="88"/>
      <c r="F95" s="89"/>
      <c r="G95" s="26" t="s">
        <v>78</v>
      </c>
      <c r="H95" s="129"/>
      <c r="I95" s="129"/>
      <c r="J95" s="129"/>
      <c r="K95" s="129"/>
      <c r="L95" s="130"/>
      <c r="M95" s="129"/>
      <c r="N95" s="129" t="s">
        <v>79</v>
      </c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29"/>
      <c r="AH95" s="131"/>
    </row>
    <row r="96" spans="2:34" ht="7.5" customHeight="1" x14ac:dyDescent="0.35">
      <c r="B96" s="79"/>
      <c r="C96" s="97"/>
      <c r="D96" s="97"/>
      <c r="E96" s="97"/>
      <c r="F96" s="98"/>
      <c r="G96" s="50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  <c r="AA96" s="33"/>
      <c r="AB96" s="33"/>
      <c r="AC96" s="33"/>
      <c r="AD96" s="33"/>
      <c r="AE96" s="33"/>
      <c r="AF96" s="33"/>
      <c r="AG96" s="33"/>
      <c r="AH96" s="132"/>
    </row>
    <row r="97" spans="2:34" ht="6" customHeight="1" x14ac:dyDescent="0.35">
      <c r="B97" s="51"/>
      <c r="C97" s="52"/>
      <c r="D97" s="52"/>
      <c r="E97" s="52"/>
      <c r="F97" s="52"/>
      <c r="G97" s="122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  <c r="AF97" s="38"/>
      <c r="AG97" s="38"/>
      <c r="AH97" s="123"/>
    </row>
    <row r="98" spans="2:34" ht="20.25" customHeight="1" x14ac:dyDescent="0.35">
      <c r="B98" s="103" t="s">
        <v>80</v>
      </c>
      <c r="C98" s="102" t="s">
        <v>81</v>
      </c>
      <c r="D98" s="133"/>
      <c r="E98" s="88"/>
      <c r="F98" s="88"/>
      <c r="G98" s="134" t="s">
        <v>82</v>
      </c>
      <c r="H98" s="135" t="s">
        <v>83</v>
      </c>
      <c r="I98" s="135"/>
      <c r="J98" s="135"/>
      <c r="K98" s="135"/>
      <c r="L98" s="135"/>
      <c r="M98" s="135"/>
      <c r="N98" s="135"/>
      <c r="O98" s="135"/>
      <c r="P98" s="135"/>
      <c r="Q98" s="135"/>
      <c r="R98" s="135"/>
      <c r="S98" s="135"/>
      <c r="T98" s="135"/>
      <c r="U98" s="135"/>
      <c r="V98" s="135"/>
      <c r="W98" s="135"/>
      <c r="X98" s="135"/>
      <c r="Y98" s="135"/>
      <c r="Z98" s="135"/>
      <c r="AA98" s="135"/>
      <c r="AB98" s="135"/>
      <c r="AC98" s="135"/>
      <c r="AD98" s="135"/>
      <c r="AE98" s="135"/>
      <c r="AF98" s="135"/>
      <c r="AG98" s="135"/>
      <c r="AH98" s="136"/>
    </row>
    <row r="99" spans="2:34" ht="20.25" customHeight="1" x14ac:dyDescent="0.35">
      <c r="B99" s="103"/>
      <c r="C99" s="102"/>
      <c r="D99" s="133"/>
      <c r="E99" s="88"/>
      <c r="F99" s="88"/>
      <c r="G99" s="137" t="s">
        <v>84</v>
      </c>
      <c r="H99" s="26" t="s">
        <v>85</v>
      </c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  <c r="AF99" s="26"/>
      <c r="AG99" s="26"/>
      <c r="AH99" s="138"/>
    </row>
    <row r="100" spans="2:34" ht="6" customHeight="1" x14ac:dyDescent="0.35">
      <c r="B100" s="79"/>
      <c r="C100" s="97"/>
      <c r="D100" s="97"/>
      <c r="E100" s="97"/>
      <c r="F100" s="97"/>
      <c r="G100" s="146"/>
      <c r="H100" s="147"/>
      <c r="I100" s="147"/>
      <c r="J100" s="147"/>
      <c r="K100" s="147"/>
      <c r="L100" s="147"/>
      <c r="M100" s="147"/>
      <c r="N100" s="147"/>
      <c r="O100" s="147"/>
      <c r="P100" s="147"/>
      <c r="Q100" s="147"/>
      <c r="R100" s="147"/>
      <c r="S100" s="147"/>
      <c r="T100" s="147"/>
      <c r="U100" s="147"/>
      <c r="V100" s="147"/>
      <c r="W100" s="147"/>
      <c r="X100" s="147"/>
      <c r="Y100" s="147"/>
      <c r="Z100" s="147"/>
      <c r="AA100" s="147"/>
      <c r="AB100" s="147"/>
      <c r="AC100" s="147"/>
      <c r="AD100" s="147"/>
      <c r="AE100" s="147"/>
      <c r="AF100" s="147"/>
      <c r="AG100" s="147"/>
      <c r="AH100" s="148"/>
    </row>
    <row r="101" spans="2:34" ht="20.25" customHeight="1" x14ac:dyDescent="0.35">
      <c r="G101" s="139"/>
      <c r="H101" s="139"/>
      <c r="I101" s="139"/>
      <c r="J101" s="139"/>
      <c r="K101" s="139"/>
      <c r="L101" s="139"/>
      <c r="M101" s="139"/>
      <c r="N101" s="149"/>
      <c r="O101" s="149"/>
      <c r="P101" s="149"/>
      <c r="Q101" s="149"/>
      <c r="R101" s="149"/>
      <c r="S101" s="149"/>
      <c r="T101" s="149"/>
      <c r="U101" s="149"/>
      <c r="V101" s="149"/>
      <c r="W101" s="149"/>
      <c r="X101" s="139"/>
      <c r="Y101" s="149"/>
      <c r="Z101" s="149"/>
      <c r="AA101" s="149"/>
      <c r="AB101" s="149"/>
      <c r="AC101" s="149"/>
      <c r="AD101" s="149"/>
      <c r="AE101" s="149"/>
      <c r="AF101" s="149"/>
      <c r="AG101" s="149"/>
      <c r="AH101" s="149"/>
    </row>
    <row r="102" spans="2:34" ht="20.25" customHeight="1" x14ac:dyDescent="0.35"/>
    <row r="103" spans="2:34" ht="20.25" customHeight="1" x14ac:dyDescent="0.35"/>
    <row r="104" spans="2:34" ht="20.25" customHeight="1" x14ac:dyDescent="0.35">
      <c r="G104" s="139"/>
      <c r="H104" s="139"/>
      <c r="I104" s="139"/>
      <c r="J104" s="139"/>
      <c r="K104" s="139"/>
      <c r="N104" s="140"/>
    </row>
    <row r="105" spans="2:34" ht="20.25" customHeight="1" x14ac:dyDescent="0.35">
      <c r="G105" s="139"/>
      <c r="H105" s="139"/>
      <c r="I105" s="139"/>
      <c r="J105" s="139"/>
      <c r="K105" s="139"/>
      <c r="L105" s="140"/>
    </row>
    <row r="106" spans="2:34" ht="20.25" customHeight="1" x14ac:dyDescent="0.35">
      <c r="G106" s="139"/>
      <c r="H106" s="139"/>
      <c r="I106" s="139"/>
      <c r="J106" s="139"/>
      <c r="K106" s="139"/>
      <c r="L106" s="140"/>
    </row>
    <row r="107" spans="2:34" ht="20.25" customHeight="1" x14ac:dyDescent="0.35">
      <c r="G107" s="139"/>
      <c r="H107" s="139"/>
      <c r="I107" s="139"/>
      <c r="J107" s="139"/>
      <c r="K107" s="139"/>
      <c r="L107" s="140"/>
    </row>
    <row r="108" spans="2:34" ht="20.25" customHeight="1" x14ac:dyDescent="0.35">
      <c r="G108" s="139"/>
      <c r="H108" s="139"/>
      <c r="I108" s="139"/>
      <c r="J108" s="139"/>
      <c r="K108" s="139"/>
      <c r="N108" s="140"/>
    </row>
    <row r="109" spans="2:34" ht="20.25" customHeight="1" x14ac:dyDescent="0.35">
      <c r="G109" s="139"/>
      <c r="H109" s="139"/>
      <c r="I109" s="139"/>
      <c r="J109" s="139"/>
      <c r="K109" s="139"/>
      <c r="L109" s="140"/>
    </row>
    <row r="110" spans="2:34" ht="20.25" customHeight="1" x14ac:dyDescent="0.35">
      <c r="G110" s="139"/>
      <c r="H110" s="139"/>
      <c r="I110" s="139"/>
      <c r="J110" s="139"/>
      <c r="K110" s="139"/>
      <c r="N110" s="140"/>
    </row>
    <row r="111" spans="2:34" ht="6" customHeight="1" x14ac:dyDescent="0.35"/>
    <row r="123" spans="2:34" ht="6" customHeight="1" x14ac:dyDescent="0.35"/>
    <row r="124" spans="2:34" ht="20.25" customHeight="1" x14ac:dyDescent="0.35">
      <c r="B124" s="141"/>
      <c r="C124" s="141"/>
      <c r="D124" s="141"/>
      <c r="E124" s="141"/>
      <c r="F124" s="141"/>
      <c r="G124" s="141"/>
      <c r="H124" s="141"/>
      <c r="I124" s="141"/>
      <c r="J124" s="141"/>
      <c r="K124" s="141"/>
      <c r="L124" s="141"/>
      <c r="M124" s="141"/>
      <c r="N124" s="141"/>
      <c r="O124" s="141"/>
      <c r="P124" s="141"/>
      <c r="Q124" s="141"/>
      <c r="R124" s="141"/>
      <c r="S124" s="141"/>
      <c r="T124" s="141"/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  <c r="AG124" s="141"/>
      <c r="AH124" s="141"/>
    </row>
    <row r="125" spans="2:34" x14ac:dyDescent="0.35">
      <c r="B125" s="139"/>
      <c r="C125" s="139"/>
      <c r="D125" s="139"/>
      <c r="E125" s="139"/>
      <c r="F125" s="139"/>
      <c r="G125" s="139"/>
      <c r="H125" s="139"/>
    </row>
    <row r="126" spans="2:34" ht="20.25" customHeight="1" x14ac:dyDescent="0.35">
      <c r="B126" s="140"/>
      <c r="C126" s="142"/>
      <c r="D126" s="142"/>
      <c r="E126" s="142"/>
      <c r="F126" s="142"/>
      <c r="G126" s="142"/>
      <c r="H126" s="143"/>
      <c r="I126" s="144"/>
    </row>
    <row r="127" spans="2:34" ht="12" customHeight="1" x14ac:dyDescent="0.35">
      <c r="B127" s="140"/>
      <c r="C127" s="142"/>
      <c r="D127" s="142"/>
      <c r="E127" s="142"/>
      <c r="F127" s="142"/>
      <c r="G127" s="142"/>
      <c r="H127" s="143"/>
    </row>
    <row r="128" spans="2:34" ht="20.25" customHeight="1" x14ac:dyDescent="0.35">
      <c r="B128" s="140"/>
      <c r="C128" s="142"/>
      <c r="D128" s="142"/>
      <c r="E128" s="142"/>
      <c r="F128" s="142"/>
      <c r="G128" s="142"/>
      <c r="H128" s="143"/>
      <c r="I128" s="144"/>
    </row>
    <row r="129" spans="2:9" ht="12" customHeight="1" x14ac:dyDescent="0.35">
      <c r="B129" s="140"/>
      <c r="C129" s="142"/>
      <c r="D129" s="142"/>
      <c r="E129" s="142"/>
      <c r="F129" s="142"/>
      <c r="G129" s="142"/>
      <c r="H129" s="143"/>
    </row>
    <row r="130" spans="2:9" ht="20.25" customHeight="1" x14ac:dyDescent="0.35">
      <c r="B130" s="140"/>
      <c r="C130" s="142"/>
      <c r="D130" s="142"/>
      <c r="E130" s="142"/>
      <c r="F130" s="142"/>
      <c r="G130" s="142"/>
      <c r="H130" s="143"/>
      <c r="I130" s="144"/>
    </row>
    <row r="131" spans="2:9" ht="12" customHeight="1" x14ac:dyDescent="0.35">
      <c r="B131" s="140"/>
      <c r="C131" s="142"/>
      <c r="D131" s="142"/>
      <c r="E131" s="142"/>
      <c r="F131" s="142"/>
      <c r="G131" s="142"/>
      <c r="H131" s="143"/>
    </row>
    <row r="132" spans="2:9" ht="20.25" customHeight="1" x14ac:dyDescent="0.35">
      <c r="B132" s="140"/>
      <c r="C132" s="142"/>
      <c r="D132" s="142"/>
      <c r="E132" s="142"/>
      <c r="F132" s="142"/>
      <c r="G132" s="142"/>
      <c r="H132" s="143"/>
      <c r="I132" s="144"/>
    </row>
    <row r="133" spans="2:9" ht="12" customHeight="1" x14ac:dyDescent="0.35">
      <c r="B133" s="139"/>
      <c r="C133" s="139"/>
      <c r="D133" s="139"/>
      <c r="E133" s="139"/>
      <c r="F133" s="139"/>
      <c r="G133" s="139"/>
    </row>
    <row r="134" spans="2:9" ht="20.25" customHeight="1" x14ac:dyDescent="0.35">
      <c r="B134" s="139"/>
      <c r="C134" s="139"/>
      <c r="D134" s="139"/>
      <c r="E134" s="139"/>
      <c r="F134" s="139"/>
      <c r="G134" s="139"/>
      <c r="I134" s="144"/>
    </row>
    <row r="135" spans="2:9" ht="12" customHeight="1" x14ac:dyDescent="0.35">
      <c r="I135" s="144"/>
    </row>
    <row r="136" spans="2:9" ht="20.25" customHeight="1" x14ac:dyDescent="0.35">
      <c r="B136" s="139"/>
      <c r="C136" s="139"/>
      <c r="D136" s="139"/>
      <c r="E136" s="139"/>
      <c r="F136" s="139"/>
      <c r="I136" s="144"/>
    </row>
    <row r="137" spans="2:9" ht="12" customHeight="1" x14ac:dyDescent="0.35">
      <c r="B137" s="139"/>
      <c r="C137" s="139"/>
      <c r="D137" s="139"/>
      <c r="E137" s="139"/>
      <c r="F137" s="139"/>
      <c r="I137" s="144"/>
    </row>
    <row r="138" spans="2:9" ht="20.25" customHeight="1" x14ac:dyDescent="0.35">
      <c r="B138" s="139"/>
      <c r="C138" s="139"/>
      <c r="D138" s="139"/>
      <c r="E138" s="139"/>
      <c r="F138" s="139"/>
      <c r="I138" s="144"/>
    </row>
    <row r="139" spans="2:9" ht="12" customHeight="1" x14ac:dyDescent="0.35">
      <c r="B139" s="139"/>
      <c r="C139" s="139"/>
      <c r="D139" s="139"/>
      <c r="E139" s="139"/>
      <c r="F139" s="139"/>
      <c r="I139" s="144"/>
    </row>
    <row r="140" spans="2:9" ht="20.25" customHeight="1" x14ac:dyDescent="0.35">
      <c r="B140" s="139"/>
      <c r="C140" s="139"/>
      <c r="D140" s="139"/>
      <c r="E140" s="139"/>
      <c r="F140" s="139"/>
      <c r="I140" s="144"/>
    </row>
    <row r="141" spans="2:9" ht="20.25" customHeight="1" x14ac:dyDescent="0.35"/>
    <row r="142" spans="2:9" ht="20.25" customHeight="1" x14ac:dyDescent="0.35"/>
    <row r="143" spans="2:9" ht="20.25" customHeight="1" x14ac:dyDescent="0.35"/>
    <row r="144" spans="2:9" ht="6" customHeight="1" x14ac:dyDescent="0.35"/>
    <row r="145" spans="2:34" ht="20.25" customHeight="1" x14ac:dyDescent="0.35">
      <c r="B145" s="139"/>
      <c r="C145" s="139"/>
      <c r="D145" s="139"/>
      <c r="E145" s="139"/>
      <c r="F145" s="139"/>
      <c r="I145" s="144"/>
    </row>
    <row r="146" spans="2:34" ht="6" customHeight="1" x14ac:dyDescent="0.35"/>
    <row r="147" spans="2:34" ht="6" customHeight="1" x14ac:dyDescent="0.35"/>
    <row r="148" spans="2:34" x14ac:dyDescent="0.35">
      <c r="B148" s="145"/>
      <c r="C148" s="139"/>
      <c r="I148" s="144"/>
    </row>
    <row r="149" spans="2:34" ht="20.25" customHeight="1" x14ac:dyDescent="0.35"/>
    <row r="150" spans="2:34" ht="20.25" customHeight="1" x14ac:dyDescent="0.35"/>
    <row r="151" spans="2:34" ht="20.25" customHeight="1" x14ac:dyDescent="0.35">
      <c r="J151" s="139"/>
    </row>
    <row r="152" spans="2:34" ht="6" customHeight="1" x14ac:dyDescent="0.35"/>
    <row r="154" spans="2:34" ht="20.25" customHeight="1" x14ac:dyDescent="0.35">
      <c r="C154" s="142"/>
      <c r="D154" s="142"/>
      <c r="E154" s="142"/>
      <c r="F154" s="142"/>
      <c r="G154" s="142"/>
      <c r="H154" s="142"/>
      <c r="I154" s="142"/>
      <c r="J154" s="142"/>
      <c r="K154" s="142"/>
      <c r="L154" s="142"/>
      <c r="M154" s="142"/>
      <c r="N154" s="142"/>
      <c r="O154" s="142"/>
      <c r="P154" s="142"/>
      <c r="Q154" s="142"/>
      <c r="R154" s="142"/>
      <c r="S154" s="142"/>
      <c r="T154" s="142"/>
      <c r="U154" s="142"/>
      <c r="V154" s="142"/>
      <c r="W154" s="142"/>
      <c r="X154" s="142"/>
      <c r="Y154" s="142"/>
      <c r="Z154" s="142"/>
      <c r="AA154" s="142"/>
      <c r="AB154" s="142"/>
      <c r="AC154" s="142"/>
      <c r="AD154" s="142"/>
      <c r="AE154" s="142"/>
      <c r="AF154" s="142"/>
      <c r="AG154" s="142"/>
      <c r="AH154" s="143"/>
    </row>
    <row r="155" spans="2:34" ht="20.25" customHeight="1" x14ac:dyDescent="0.35">
      <c r="C155" s="142"/>
      <c r="D155" s="142"/>
      <c r="E155" s="142"/>
      <c r="F155" s="142"/>
      <c r="G155" s="142"/>
      <c r="H155" s="142"/>
      <c r="I155" s="142"/>
      <c r="J155" s="142"/>
      <c r="K155" s="142"/>
      <c r="L155" s="142"/>
      <c r="M155" s="142"/>
      <c r="N155" s="142"/>
      <c r="O155" s="142"/>
      <c r="P155" s="142"/>
      <c r="Q155" s="142"/>
      <c r="R155" s="142"/>
      <c r="S155" s="142"/>
      <c r="T155" s="142"/>
      <c r="U155" s="142"/>
      <c r="V155" s="142"/>
      <c r="W155" s="142"/>
      <c r="X155" s="142"/>
      <c r="Y155" s="142"/>
      <c r="Z155" s="142"/>
      <c r="AA155" s="142"/>
      <c r="AB155" s="142"/>
      <c r="AC155" s="142"/>
      <c r="AD155" s="142"/>
      <c r="AE155" s="142"/>
      <c r="AF155" s="142"/>
      <c r="AG155" s="142"/>
      <c r="AH155" s="143"/>
    </row>
    <row r="156" spans="2:34" ht="20.25" customHeight="1" x14ac:dyDescent="0.35">
      <c r="C156" s="142"/>
      <c r="D156" s="142"/>
      <c r="E156" s="142"/>
      <c r="F156" s="142"/>
      <c r="G156" s="142"/>
      <c r="H156" s="142"/>
      <c r="I156" s="142"/>
      <c r="J156" s="142"/>
      <c r="K156" s="142"/>
      <c r="L156" s="142"/>
      <c r="M156" s="142"/>
      <c r="N156" s="142"/>
      <c r="O156" s="142"/>
      <c r="P156" s="142"/>
      <c r="Q156" s="142"/>
      <c r="R156" s="142"/>
      <c r="S156" s="142"/>
      <c r="T156" s="142"/>
      <c r="U156" s="142"/>
      <c r="V156" s="142"/>
      <c r="W156" s="142"/>
      <c r="X156" s="142"/>
      <c r="Y156" s="142"/>
      <c r="Z156" s="142"/>
      <c r="AA156" s="142"/>
      <c r="AB156" s="142"/>
      <c r="AC156" s="142"/>
      <c r="AD156" s="142"/>
      <c r="AE156" s="142"/>
      <c r="AF156" s="142"/>
      <c r="AG156" s="142"/>
      <c r="AH156" s="143"/>
    </row>
    <row r="157" spans="2:34" ht="20.25" customHeight="1" x14ac:dyDescent="0.35">
      <c r="C157" s="142"/>
      <c r="D157" s="142"/>
      <c r="E157" s="142"/>
      <c r="F157" s="142"/>
      <c r="G157" s="142"/>
      <c r="H157" s="142"/>
      <c r="I157" s="142"/>
      <c r="J157" s="142"/>
      <c r="K157" s="142"/>
      <c r="L157" s="142"/>
      <c r="M157" s="142"/>
      <c r="N157" s="142"/>
      <c r="O157" s="142"/>
      <c r="P157" s="142"/>
      <c r="Q157" s="142"/>
      <c r="R157" s="142"/>
      <c r="S157" s="142"/>
      <c r="T157" s="142"/>
      <c r="U157" s="142"/>
      <c r="V157" s="142"/>
      <c r="W157" s="142"/>
      <c r="X157" s="142"/>
      <c r="Y157" s="142"/>
      <c r="Z157" s="142"/>
      <c r="AA157" s="142"/>
      <c r="AB157" s="142"/>
      <c r="AC157" s="142"/>
      <c r="AD157" s="142"/>
      <c r="AE157" s="142"/>
      <c r="AF157" s="142"/>
      <c r="AG157" s="142"/>
      <c r="AH157" s="143"/>
    </row>
    <row r="158" spans="2:34" x14ac:dyDescent="0.35">
      <c r="C158" s="139"/>
      <c r="D158" s="139"/>
      <c r="E158" s="139"/>
      <c r="F158" s="139"/>
      <c r="G158" s="139"/>
      <c r="H158" s="139"/>
      <c r="I158" s="139"/>
      <c r="J158" s="139"/>
      <c r="K158" s="139"/>
      <c r="L158" s="139"/>
      <c r="M158" s="139"/>
      <c r="N158" s="139"/>
      <c r="O158" s="139"/>
      <c r="P158" s="139"/>
      <c r="Q158" s="139"/>
      <c r="R158" s="139"/>
      <c r="S158" s="139"/>
      <c r="T158" s="139"/>
      <c r="U158" s="139"/>
      <c r="V158" s="139"/>
      <c r="W158" s="139"/>
      <c r="X158" s="139"/>
      <c r="Y158" s="139"/>
      <c r="Z158" s="139"/>
      <c r="AA158" s="139"/>
      <c r="AB158" s="139"/>
      <c r="AC158" s="139"/>
      <c r="AD158" s="139"/>
      <c r="AE158" s="139"/>
      <c r="AF158" s="139"/>
      <c r="AG158" s="139"/>
    </row>
  </sheetData>
  <mergeCells count="105">
    <mergeCell ref="G100:AH100"/>
    <mergeCell ref="N101:W101"/>
    <mergeCell ref="Y101:AH101"/>
    <mergeCell ref="G83:AH83"/>
    <mergeCell ref="G84:AH84"/>
    <mergeCell ref="G85:AH85"/>
    <mergeCell ref="G86:AH86"/>
    <mergeCell ref="G88:AH88"/>
    <mergeCell ref="N89:W89"/>
    <mergeCell ref="Y89:AH89"/>
    <mergeCell ref="G77:G78"/>
    <mergeCell ref="H77:AA78"/>
    <mergeCell ref="AB77:AH78"/>
    <mergeCell ref="AB79:AH79"/>
    <mergeCell ref="G80:G81"/>
    <mergeCell ref="H80:AA81"/>
    <mergeCell ref="AB80:AH81"/>
    <mergeCell ref="AB69:AH69"/>
    <mergeCell ref="AB70:AH70"/>
    <mergeCell ref="AB71:AH71"/>
    <mergeCell ref="AB72:AH72"/>
    <mergeCell ref="AB73:AH74"/>
    <mergeCell ref="G75:G76"/>
    <mergeCell ref="H75:AA76"/>
    <mergeCell ref="AB75:AH76"/>
    <mergeCell ref="AB64:AH64"/>
    <mergeCell ref="AB65:AH65"/>
    <mergeCell ref="AB66:AH66"/>
    <mergeCell ref="G67:G68"/>
    <mergeCell ref="H67:AA68"/>
    <mergeCell ref="AB67:AH68"/>
    <mergeCell ref="AB59:AH59"/>
    <mergeCell ref="G60:G61"/>
    <mergeCell ref="H60:AA61"/>
    <mergeCell ref="AB60:AH61"/>
    <mergeCell ref="G62:G63"/>
    <mergeCell ref="H62:AA63"/>
    <mergeCell ref="AB62:AH63"/>
    <mergeCell ref="AB54:AH54"/>
    <mergeCell ref="C55:F55"/>
    <mergeCell ref="G55:G56"/>
    <mergeCell ref="H55:AA56"/>
    <mergeCell ref="AB55:AH56"/>
    <mergeCell ref="AB57:AH58"/>
    <mergeCell ref="AB49:AH51"/>
    <mergeCell ref="C50:F50"/>
    <mergeCell ref="C51:F51"/>
    <mergeCell ref="C52:F52"/>
    <mergeCell ref="AB52:AH52"/>
    <mergeCell ref="C53:F53"/>
    <mergeCell ref="AB53:AH53"/>
    <mergeCell ref="B43:C44"/>
    <mergeCell ref="F43:AH44"/>
    <mergeCell ref="B45:C47"/>
    <mergeCell ref="D45:D47"/>
    <mergeCell ref="F45:AH47"/>
    <mergeCell ref="B48:AA48"/>
    <mergeCell ref="AB48:AH48"/>
    <mergeCell ref="B37:C38"/>
    <mergeCell ref="F37:AH38"/>
    <mergeCell ref="B39:C40"/>
    <mergeCell ref="F39:AH40"/>
    <mergeCell ref="B41:C42"/>
    <mergeCell ref="F41:AH42"/>
    <mergeCell ref="B31:C32"/>
    <mergeCell ref="F31:AH32"/>
    <mergeCell ref="B33:C34"/>
    <mergeCell ref="F33:AH34"/>
    <mergeCell ref="B35:C36"/>
    <mergeCell ref="F35:AH36"/>
    <mergeCell ref="B23:C24"/>
    <mergeCell ref="F23:AH24"/>
    <mergeCell ref="B25:C26"/>
    <mergeCell ref="F25:AH26"/>
    <mergeCell ref="F27:AG29"/>
    <mergeCell ref="B30:C30"/>
    <mergeCell ref="F30:AG30"/>
    <mergeCell ref="AA16:AB16"/>
    <mergeCell ref="B18:C19"/>
    <mergeCell ref="F18:AG19"/>
    <mergeCell ref="B20:C21"/>
    <mergeCell ref="F20:AH21"/>
    <mergeCell ref="F22:AH22"/>
    <mergeCell ref="B12:C13"/>
    <mergeCell ref="D12:D13"/>
    <mergeCell ref="B15:C17"/>
    <mergeCell ref="U16:V16"/>
    <mergeCell ref="W16:X16"/>
    <mergeCell ref="Y16:Z16"/>
    <mergeCell ref="AE7:AG8"/>
    <mergeCell ref="V9:W9"/>
    <mergeCell ref="Y9:Z9"/>
    <mergeCell ref="AC9:AD9"/>
    <mergeCell ref="AF9:AG9"/>
    <mergeCell ref="AA10:AB10"/>
    <mergeCell ref="B2:C11"/>
    <mergeCell ref="D3:T3"/>
    <mergeCell ref="U3:AH3"/>
    <mergeCell ref="D4:T4"/>
    <mergeCell ref="D5:T5"/>
    <mergeCell ref="U5:AH5"/>
    <mergeCell ref="U6:AH6"/>
    <mergeCell ref="V7:X8"/>
    <mergeCell ref="Y7:AA8"/>
    <mergeCell ref="AB7:AD8"/>
  </mergeCells>
  <printOptions horizontalCentered="1"/>
  <pageMargins left="0.43" right="0.16" top="0.21" bottom="0.27" header="0.16" footer="0.18"/>
  <pageSetup paperSize="5" scale="73" orientation="portrait" verticalDpi="0" r:id="rId1"/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2F6D0D-31A9-41C6-B851-44BA3ADBBE8A}">
  <dimension ref="A1"/>
  <sheetViews>
    <sheetView workbookViewId="0">
      <selection activeCell="D7" sqref="D7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2016</vt:lpstr>
      <vt:lpstr>2017</vt:lpstr>
      <vt:lpstr>2018</vt:lpstr>
      <vt:lpstr>2019</vt:lpstr>
      <vt:lpstr>2020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Sukamto Koesnoe</dc:creator>
  <cp:lastModifiedBy>Sukamto Koesnoe</cp:lastModifiedBy>
  <dcterms:created xsi:type="dcterms:W3CDTF">2020-07-16T03:26:13Z</dcterms:created>
  <dcterms:modified xsi:type="dcterms:W3CDTF">2020-10-19T01:23:59Z</dcterms:modified>
</cp:coreProperties>
</file>