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Reza Y\P2KB\"/>
    </mc:Choice>
  </mc:AlternateContent>
  <xr:revisionPtr revIDLastSave="0" documentId="8_{37943502-33A3-44F7-98BB-9AAA02B91893}" xr6:coauthVersionLast="45" xr6:coauthVersionMax="45" xr10:uidLastSave="{00000000-0000-0000-0000-000000000000}"/>
  <bookViews>
    <workbookView xWindow="-110" yWindow="-110" windowWidth="19420" windowHeight="10300" activeTab="4" xr2:uid="{B4295F89-29A2-44EE-85D9-A4FC33A69D9B}"/>
  </bookViews>
  <sheets>
    <sheet name="2018" sheetId="1" r:id="rId1"/>
    <sheet name="2019" sheetId="2" r:id="rId2"/>
    <sheet name="2020" sheetId="3" r:id="rId3"/>
    <sheet name="2021" sheetId="4" r:id="rId4"/>
    <sheet name="2022" sheetId="5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6" i="5"/>
  <c r="AB65" i="5"/>
  <c r="AB64" i="5"/>
  <c r="AB62" i="5"/>
  <c r="AB67" i="5" s="1"/>
  <c r="AB59" i="5"/>
  <c r="AB60" i="5" s="1"/>
  <c r="AB57" i="5"/>
  <c r="AB54" i="5"/>
  <c r="AB53" i="5"/>
  <c r="AB52" i="5"/>
  <c r="AB49" i="5"/>
  <c r="AB55" i="5" s="1"/>
  <c r="F41" i="5"/>
  <c r="F37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P13" i="5"/>
  <c r="O13" i="5"/>
  <c r="N13" i="5"/>
  <c r="M13" i="5"/>
  <c r="L13" i="5"/>
  <c r="K13" i="5"/>
  <c r="I13" i="5"/>
  <c r="H13" i="5"/>
  <c r="G13" i="5"/>
  <c r="F13" i="5"/>
  <c r="AF10" i="5"/>
  <c r="AD10" i="5"/>
  <c r="AC10" i="5"/>
  <c r="W10" i="5"/>
  <c r="V10" i="5"/>
  <c r="Y7" i="5"/>
  <c r="AB80" i="4"/>
  <c r="AB79" i="4"/>
  <c r="AB77" i="4"/>
  <c r="AB73" i="4"/>
  <c r="AB72" i="4"/>
  <c r="AB71" i="4"/>
  <c r="AB70" i="4"/>
  <c r="AB69" i="4"/>
  <c r="AB75" i="4" s="1"/>
  <c r="AB66" i="4"/>
  <c r="AB65" i="4"/>
  <c r="AB64" i="4"/>
  <c r="AB62" i="4"/>
  <c r="AB67" i="4" s="1"/>
  <c r="AB60" i="4"/>
  <c r="AB59" i="4"/>
  <c r="AB57" i="4"/>
  <c r="AB54" i="4"/>
  <c r="AB53" i="4"/>
  <c r="AB52" i="4"/>
  <c r="AB49" i="4"/>
  <c r="AB55" i="4" s="1"/>
  <c r="F41" i="4"/>
  <c r="F37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P13" i="4"/>
  <c r="O13" i="4"/>
  <c r="N13" i="4"/>
  <c r="M13" i="4"/>
  <c r="L13" i="4"/>
  <c r="K13" i="4"/>
  <c r="I13" i="4"/>
  <c r="H13" i="4"/>
  <c r="G13" i="4"/>
  <c r="F13" i="4"/>
  <c r="AF10" i="4"/>
  <c r="AD10" i="4"/>
  <c r="AC10" i="4"/>
  <c r="W10" i="4"/>
  <c r="V10" i="4"/>
  <c r="Y7" i="4"/>
  <c r="AB79" i="3"/>
  <c r="AB77" i="3"/>
  <c r="AB80" i="3" s="1"/>
  <c r="AB73" i="3"/>
  <c r="AB72" i="3"/>
  <c r="AB71" i="3"/>
  <c r="AB70" i="3"/>
  <c r="AB75" i="3" s="1"/>
  <c r="AB69" i="3"/>
  <c r="AB66" i="3"/>
  <c r="AB65" i="3"/>
  <c r="AB64" i="3"/>
  <c r="AB67" i="3" s="1"/>
  <c r="AB62" i="3"/>
  <c r="AB59" i="3"/>
  <c r="AB60" i="3" s="1"/>
  <c r="AB57" i="3"/>
  <c r="AB54" i="3"/>
  <c r="AB53" i="3"/>
  <c r="AB52" i="3"/>
  <c r="AB49" i="3"/>
  <c r="AB55" i="3" s="1"/>
  <c r="F41" i="3"/>
  <c r="F37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P13" i="3"/>
  <c r="O13" i="3"/>
  <c r="N13" i="3"/>
  <c r="M13" i="3"/>
  <c r="L13" i="3"/>
  <c r="K13" i="3"/>
  <c r="I13" i="3"/>
  <c r="H13" i="3"/>
  <c r="G13" i="3"/>
  <c r="F13" i="3"/>
  <c r="AF10" i="3"/>
  <c r="AD10" i="3"/>
  <c r="AC10" i="3"/>
  <c r="W10" i="3"/>
  <c r="V10" i="3"/>
  <c r="Y7" i="3"/>
  <c r="AB79" i="2"/>
  <c r="AB77" i="2"/>
  <c r="AB80" i="2" s="1"/>
  <c r="AB73" i="2"/>
  <c r="AB72" i="2"/>
  <c r="AB71" i="2"/>
  <c r="AB70" i="2"/>
  <c r="AB75" i="2" s="1"/>
  <c r="AB69" i="2"/>
  <c r="AB66" i="2"/>
  <c r="AB65" i="2"/>
  <c r="AB64" i="2"/>
  <c r="AB62" i="2"/>
  <c r="AB67" i="2" s="1"/>
  <c r="AB59" i="2"/>
  <c r="AB57" i="2"/>
  <c r="AB60" i="2" s="1"/>
  <c r="AB54" i="2"/>
  <c r="AB53" i="2"/>
  <c r="AB52" i="2"/>
  <c r="AB49" i="2"/>
  <c r="AB55" i="2" s="1"/>
  <c r="F41" i="2"/>
  <c r="F37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P13" i="2"/>
  <c r="O13" i="2"/>
  <c r="N13" i="2"/>
  <c r="M13" i="2"/>
  <c r="L13" i="2"/>
  <c r="K13" i="2"/>
  <c r="I13" i="2"/>
  <c r="H13" i="2"/>
  <c r="G13" i="2"/>
  <c r="F13" i="2"/>
  <c r="AF10" i="2"/>
  <c r="AD10" i="2"/>
  <c r="AC10" i="2"/>
  <c r="Y10" i="2"/>
  <c r="W10" i="2"/>
  <c r="V10" i="2"/>
  <c r="Y7" i="2"/>
  <c r="AB80" i="1"/>
  <c r="AB79" i="1"/>
  <c r="AB77" i="1"/>
  <c r="AB73" i="1"/>
  <c r="AB75" i="1" s="1"/>
  <c r="AB72" i="1"/>
  <c r="AB71" i="1"/>
  <c r="AB70" i="1"/>
  <c r="AB69" i="1"/>
  <c r="AB66" i="1"/>
  <c r="AB65" i="1"/>
  <c r="AB64" i="1"/>
  <c r="AB62" i="1"/>
  <c r="AB67" i="1" s="1"/>
  <c r="AB59" i="1"/>
  <c r="AB57" i="1"/>
  <c r="AB60" i="1" s="1"/>
  <c r="AB54" i="1"/>
  <c r="AB53" i="1"/>
  <c r="AB52" i="1"/>
  <c r="AB49" i="1"/>
  <c r="AB55" i="1" s="1"/>
  <c r="F41" i="1"/>
  <c r="F37" i="1"/>
  <c r="AA16" i="1"/>
  <c r="Y16" i="1"/>
  <c r="W16" i="1"/>
  <c r="U16" i="1"/>
  <c r="T16" i="1"/>
  <c r="R16" i="1"/>
  <c r="Q16" i="1"/>
  <c r="P16" i="1"/>
  <c r="O16" i="1"/>
  <c r="M16" i="1"/>
  <c r="L16" i="1"/>
  <c r="K16" i="1"/>
  <c r="J16" i="1"/>
  <c r="H16" i="1"/>
  <c r="G16" i="1"/>
  <c r="F16" i="1"/>
  <c r="P13" i="1"/>
  <c r="O13" i="1"/>
  <c r="N13" i="1"/>
  <c r="M13" i="1"/>
  <c r="L13" i="1"/>
  <c r="K13" i="1"/>
  <c r="I13" i="1"/>
  <c r="H13" i="1"/>
  <c r="G13" i="1"/>
  <c r="F13" i="1"/>
  <c r="AF10" i="1"/>
  <c r="AD10" i="1"/>
  <c r="AC10" i="1"/>
  <c r="Y10" i="1"/>
  <c r="W10" i="1"/>
  <c r="V10" i="1"/>
  <c r="Y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F37C58F-FA88-4349-83EC-BE4B515C801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BD0AC5C-7BE9-43D6-A1A9-CE442CBBA973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CCF4095-5C0A-4341-AE3A-6A52D25A3062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5AE7334A-0F90-449A-9100-3018896D56C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0E11018C-1A7F-4FBA-8CA5-7DDE6890C12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<sst xmlns="http://schemas.openxmlformats.org/spreadsheetml/2006/main" count="606" uniqueCount="103">
  <si>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</si>
  <si>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</si>
  <si>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</si>
  <si>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</si>
  <si>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</si>
  <si>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</si>
  <si>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</si>
  <si>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</si>
  <si>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</si>
  <si>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</si>
  <si>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</si>
  <si>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</si>
  <si>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</si>
  <si>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</si>
  <si>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</si>
  <si>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</si>
  <si>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</si>
  <si>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Reza Yogaswara</t>
  </si>
  <si>
    <t>Tempat/Tanggal Lahir</t>
  </si>
  <si>
    <t>Jakarta</t>
  </si>
  <si>
    <t>Tanggal Lahir</t>
  </si>
  <si>
    <t>Kompetensi</t>
  </si>
  <si>
    <t>Penyakit Dalam</t>
  </si>
  <si>
    <t>Masa Berlaku STR</t>
  </si>
  <si>
    <t>JL. Bali Matraman No. 18 RT.006 RW.06</t>
  </si>
  <si>
    <t>Alamat Korespondensi</t>
  </si>
  <si>
    <t>Kelurahan</t>
  </si>
  <si>
    <t>Manggarai Selatan</t>
  </si>
  <si>
    <t>Kecamatan</t>
  </si>
  <si>
    <t>Tebet</t>
  </si>
  <si>
    <t>Kabupaten/Kota</t>
  </si>
  <si>
    <t>Jakarta Selatan</t>
  </si>
  <si>
    <t>Propinsi</t>
  </si>
  <si>
    <t>DKI Jakarta</t>
  </si>
  <si>
    <t>Kodepos</t>
  </si>
  <si>
    <t>Nomor Telepon</t>
  </si>
  <si>
    <t>0218309942</t>
  </si>
  <si>
    <t>Faximile</t>
  </si>
  <si>
    <t>Nomor Handphone</t>
  </si>
  <si>
    <t>081292488101</t>
  </si>
  <si>
    <t>E-mail</t>
  </si>
  <si>
    <t>dr.ejayo.ipd@gmail.com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</si>
  <si>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</si>
  <si>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</si>
  <si>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</si>
  <si>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</si>
  <si>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</si>
  <si>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</si>
  <si>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</si>
  <si>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</si>
  <si>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</si>
  <si>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</si>
  <si>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</si>
  <si>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</si>
  <si>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</si>
  <si>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</si>
  <si>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</si>
  <si>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</si>
  <si>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</si>
  <si>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</si>
  <si>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</si>
  <si>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</si>
  <si>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</si>
  <si>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</si>
  <si>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</si>
  <si>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</si>
  <si>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</si>
  <si>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</si>
  <si>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</si>
  <si>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</si>
  <si>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</si>
  <si>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</si>
  <si>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</si>
  <si>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</si>
  <si>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</si>
  <si>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</si>
  <si>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</si>
  <si>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</si>
  <si>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</si>
  <si>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</si>
  <si>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</si>
  <si>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</si>
  <si>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</si>
  <si>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</si>
  <si>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</si>
  <si>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</si>
  <si>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2018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</si>
  <si>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</si>
  <si>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</si>
  <si>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</si>
  <si>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</si>
  <si>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</si>
  <si>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</si>
  <si>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</si>
  <si>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</si>
  <si>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</si>
  <si>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</si>
  <si>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</si>
  <si>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2019</t>
  </si>
  <si>
    <t>Depok,                                                            2020</t>
  </si>
  <si>
    <t>Depok,                                                            2021</t>
  </si>
  <si>
    <t xml:space="preserve"> </t>
  </si>
  <si>
    <t>Depok,                                                    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</si>
</sst>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u/>
      <sz val="11"/>
      <color theme="10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9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" xfId="2" applyFont="1" applyFill="1" applyBorder="1"/>
    <xf numFmtId="0" fontId="2" fillId="2" borderId="3" xfId="2" applyFont="1" applyFill="1" applyBorder="1"/>
    <xf numFmtId="0" fontId="2" fillId="2" borderId="2" xfId="2" applyFont="1" applyFill="1" applyBorder="1"/>
    <xf numFmtId="0" fontId="1" fillId="0" borderId="0" xfId="2"/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2" fillId="2" borderId="0" xfId="2" applyFont="1" applyFill="1"/>
    <xf numFmtId="0" fontId="2" fillId="2" borderId="5" xfId="2" applyFont="1" applyFill="1" applyBorder="1"/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4" xfId="2" applyFont="1" applyFill="1" applyBorder="1"/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2" fillId="2" borderId="11" xfId="2" applyFont="1" applyFill="1" applyBorder="1"/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5" fillId="2" borderId="0" xfId="2" applyFont="1" applyFill="1"/>
    <xf numFmtId="0" fontId="14" fillId="2" borderId="15" xfId="2" applyFont="1" applyFill="1" applyBorder="1" applyAlignment="1">
      <alignment horizontal="center" vertical="center"/>
    </xf>
    <xf numFmtId="0" fontId="9" fillId="2" borderId="4" xfId="2" applyFont="1" applyFill="1" applyBorder="1"/>
    <xf numFmtId="0" fontId="7" fillId="2" borderId="0" xfId="2" applyFont="1" applyFill="1"/>
    <xf numFmtId="0" fontId="12" fillId="2" borderId="5" xfId="2" applyFont="1" applyFill="1" applyBorder="1"/>
    <xf numFmtId="0" fontId="4" fillId="2" borderId="16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2" fillId="2" borderId="6" xfId="2" applyFont="1" applyFill="1" applyBorder="1"/>
    <xf numFmtId="0" fontId="2" fillId="2" borderId="7" xfId="2" applyFont="1" applyFill="1" applyBorder="1"/>
    <xf numFmtId="0" fontId="2" fillId="2" borderId="8" xfId="2" applyFont="1" applyFill="1" applyBorder="1"/>
    <xf numFmtId="0" fontId="16" fillId="3" borderId="1" xfId="2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left" vertical="center"/>
    </xf>
    <xf numFmtId="0" fontId="1" fillId="3" borderId="17" xfId="2" applyFill="1" applyBorder="1" applyAlignment="1">
      <alignment horizontal="center" vertical="center"/>
    </xf>
    <xf numFmtId="0" fontId="1" fillId="4" borderId="0" xfId="2" applyFill="1"/>
    <xf numFmtId="0" fontId="1" fillId="5" borderId="3" xfId="2" applyFill="1" applyBorder="1"/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" fillId="3" borderId="18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/>
    </xf>
    <xf numFmtId="0" fontId="1" fillId="5" borderId="0" xfId="2" applyFill="1" applyAlignment="1">
      <alignment horizontal="center"/>
    </xf>
    <xf numFmtId="0" fontId="1" fillId="5" borderId="0" xfId="2" applyFill="1"/>
    <xf numFmtId="0" fontId="16" fillId="3" borderId="6" xfId="2" applyFont="1" applyFill="1" applyBorder="1" applyAlignment="1">
      <alignment horizontal="left" vertical="center"/>
    </xf>
    <xf numFmtId="0" fontId="17" fillId="3" borderId="8" xfId="2" applyFont="1" applyFill="1" applyBorder="1" applyAlignment="1">
      <alignment horizontal="left"/>
    </xf>
    <xf numFmtId="0" fontId="1" fillId="3" borderId="19" xfId="2" applyFill="1" applyBorder="1" applyAlignment="1">
      <alignment horizontal="center" vertical="center"/>
    </xf>
    <xf numFmtId="0" fontId="1" fillId="4" borderId="7" xfId="2" applyFill="1" applyBorder="1"/>
    <xf numFmtId="0" fontId="1" fillId="5" borderId="7" xfId="2" applyFill="1" applyBorder="1" applyAlignment="1">
      <alignment horizontal="center" vertical="center"/>
    </xf>
    <xf numFmtId="0" fontId="1" fillId="5" borderId="7" xfId="2" applyFill="1" applyBorder="1" applyAlignment="1">
      <alignment horizontal="center"/>
    </xf>
    <xf numFmtId="0" fontId="1" fillId="5" borderId="7" xfId="2" applyFill="1" applyBorder="1"/>
    <xf numFmtId="0" fontId="1" fillId="3" borderId="17" xfId="2" applyFill="1" applyBorder="1"/>
    <xf numFmtId="0" fontId="1" fillId="4" borderId="3" xfId="2" applyFill="1" applyBorder="1"/>
    <xf numFmtId="0" fontId="1" fillId="3" borderId="18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" fillId="5" borderId="21" xfId="2" applyFill="1" applyBorder="1" applyAlignment="1">
      <alignment horizontal="center" vertical="center"/>
    </xf>
    <xf numFmtId="0" fontId="1" fillId="5" borderId="22" xfId="2" applyFill="1" applyBorder="1" applyAlignment="1">
      <alignment horizontal="center" vertical="center"/>
    </xf>
    <xf numFmtId="0" fontId="1" fillId="5" borderId="23" xfId="2" applyFill="1" applyBorder="1" applyAlignment="1">
      <alignment horizontal="center" vertical="center"/>
    </xf>
    <xf numFmtId="0" fontId="16" fillId="3" borderId="6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" fillId="4" borderId="7" xfId="2" applyFill="1" applyBorder="1" applyAlignment="1">
      <alignment horizontal="center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7" xfId="2" applyFont="1" applyFill="1" applyBorder="1" applyAlignment="1">
      <alignment horizontal="left" vertical="center"/>
    </xf>
    <xf numFmtId="3" fontId="1" fillId="0" borderId="0" xfId="2" applyNumberFormat="1"/>
    <xf numFmtId="0" fontId="19" fillId="3" borderId="1" xfId="2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left" vertical="center"/>
    </xf>
    <xf numFmtId="0" fontId="19" fillId="3" borderId="6" xfId="2" applyFont="1" applyFill="1" applyBorder="1" applyAlignment="1">
      <alignment horizontal="left" vertical="center"/>
    </xf>
    <xf numFmtId="0" fontId="19" fillId="3" borderId="8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164" fontId="18" fillId="5" borderId="24" xfId="2" applyNumberFormat="1" applyFont="1" applyFill="1" applyBorder="1" applyAlignment="1">
      <alignment horizontal="left" vertical="center"/>
    </xf>
    <xf numFmtId="15" fontId="18" fillId="5" borderId="3" xfId="2" applyNumberFormat="1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/>
    </xf>
    <xf numFmtId="0" fontId="19" fillId="3" borderId="4" xfId="2" applyFont="1" applyFill="1" applyBorder="1" applyAlignment="1">
      <alignment horizontal="left" vertical="center"/>
    </xf>
    <xf numFmtId="0" fontId="19" fillId="3" borderId="5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 vertical="center"/>
    </xf>
    <xf numFmtId="0" fontId="18" fillId="5" borderId="7" xfId="2" applyFont="1" applyFill="1" applyBorder="1" applyAlignment="1">
      <alignment horizontal="left"/>
    </xf>
    <xf numFmtId="0" fontId="18" fillId="5" borderId="3" xfId="2" quotePrefix="1" applyFont="1" applyFill="1" applyBorder="1" applyAlignment="1">
      <alignment horizontal="left" vertical="center"/>
    </xf>
    <xf numFmtId="0" fontId="20" fillId="5" borderId="3" xfId="1" applyFill="1" applyBorder="1" applyAlignment="1" applyProtection="1">
      <alignment horizontal="left" vertical="center"/>
    </xf>
    <xf numFmtId="0" fontId="21" fillId="5" borderId="3" xfId="2" applyFont="1" applyFill="1" applyBorder="1" applyAlignment="1">
      <alignment horizontal="left" vertical="center"/>
    </xf>
    <xf numFmtId="0" fontId="21" fillId="5" borderId="0" xfId="2" applyFont="1" applyFill="1" applyAlignment="1">
      <alignment horizontal="left" vertical="center"/>
    </xf>
    <xf numFmtId="0" fontId="1" fillId="3" borderId="19" xfId="2" applyFill="1" applyBorder="1" applyAlignment="1">
      <alignment horizontal="center" vertical="center"/>
    </xf>
    <xf numFmtId="0" fontId="1" fillId="4" borderId="6" xfId="2" applyFill="1" applyBorder="1"/>
    <xf numFmtId="0" fontId="21" fillId="5" borderId="7" xfId="2" applyFont="1" applyFill="1" applyBorder="1" applyAlignment="1">
      <alignment horizontal="left" vertical="center"/>
    </xf>
    <xf numFmtId="0" fontId="1" fillId="6" borderId="25" xfId="2" applyFill="1" applyBorder="1" applyAlignment="1">
      <alignment horizontal="center"/>
    </xf>
    <xf numFmtId="0" fontId="1" fillId="6" borderId="24" xfId="2" applyFill="1" applyBorder="1" applyAlignment="1">
      <alignment horizontal="center"/>
    </xf>
    <xf numFmtId="0" fontId="1" fillId="6" borderId="26" xfId="2" applyFill="1" applyBorder="1" applyAlignment="1">
      <alignment horizontal="center"/>
    </xf>
    <xf numFmtId="0" fontId="22" fillId="6" borderId="25" xfId="2" applyFont="1" applyFill="1" applyBorder="1" applyAlignment="1">
      <alignment horizontal="center" vertical="center" wrapText="1"/>
    </xf>
    <xf numFmtId="0" fontId="22" fillId="6" borderId="24" xfId="2" applyFont="1" applyFill="1" applyBorder="1" applyAlignment="1">
      <alignment horizontal="center" vertical="center" wrapText="1"/>
    </xf>
    <xf numFmtId="0" fontId="22" fillId="6" borderId="26" xfId="2" applyFont="1" applyFill="1" applyBorder="1" applyAlignment="1">
      <alignment horizontal="center" vertical="center" wrapText="1"/>
    </xf>
    <xf numFmtId="0" fontId="1" fillId="2" borderId="17" xfId="2" applyFill="1" applyBorder="1"/>
    <xf numFmtId="0" fontId="23" fillId="4" borderId="0" xfId="2" applyFont="1" applyFill="1"/>
    <xf numFmtId="0" fontId="1" fillId="4" borderId="1" xfId="2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24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25" fillId="2" borderId="0" xfId="0" applyFont="1" applyFill="1"/>
    <xf numFmtId="0" fontId="25" fillId="2" borderId="5" xfId="0" applyFont="1" applyFill="1" applyBorder="1"/>
    <xf numFmtId="0" fontId="26" fillId="2" borderId="18" xfId="2" applyFont="1" applyFill="1" applyBorder="1" applyAlignment="1">
      <alignment horizontal="center" vertical="center"/>
    </xf>
    <xf numFmtId="0" fontId="26" fillId="4" borderId="4" xfId="2" applyFont="1" applyFill="1" applyBorder="1" applyAlignment="1">
      <alignment horizontal="left" vertical="center"/>
    </xf>
    <xf numFmtId="0" fontId="23" fillId="4" borderId="0" xfId="2" applyFont="1" applyFill="1" applyAlignment="1">
      <alignment horizontal="left" vertical="center"/>
    </xf>
    <xf numFmtId="0" fontId="1" fillId="4" borderId="5" xfId="2" applyFill="1" applyBorder="1"/>
    <xf numFmtId="0" fontId="1" fillId="4" borderId="4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4" borderId="5" xfId="2" applyFill="1" applyBorder="1" applyAlignment="1">
      <alignment horizontal="center" vertical="center"/>
    </xf>
    <xf numFmtId="0" fontId="24" fillId="2" borderId="4" xfId="2" applyFont="1" applyFill="1" applyBorder="1"/>
    <xf numFmtId="0" fontId="26" fillId="2" borderId="19" xfId="2" applyFont="1" applyFill="1" applyBorder="1" applyAlignment="1">
      <alignment horizontal="center" vertical="center"/>
    </xf>
    <xf numFmtId="0" fontId="26" fillId="4" borderId="6" xfId="2" applyFont="1" applyFill="1" applyBorder="1" applyAlignment="1">
      <alignment horizontal="left" vertical="center"/>
    </xf>
    <xf numFmtId="0" fontId="23" fillId="4" borderId="7" xfId="2" applyFont="1" applyFill="1" applyBorder="1" applyAlignment="1">
      <alignment horizontal="left" vertical="center"/>
    </xf>
    <xf numFmtId="0" fontId="1" fillId="4" borderId="8" xfId="2" applyFill="1" applyBorder="1"/>
    <xf numFmtId="0" fontId="1" fillId="4" borderId="6" xfId="2" applyFill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1" fillId="4" borderId="8" xfId="2" applyFill="1" applyBorder="1" applyAlignment="1">
      <alignment horizontal="center" vertical="center"/>
    </xf>
    <xf numFmtId="0" fontId="13" fillId="2" borderId="4" xfId="2" applyFont="1" applyFill="1" applyBorder="1"/>
    <xf numFmtId="0" fontId="27" fillId="2" borderId="0" xfId="2" applyFont="1" applyFill="1" applyAlignment="1">
      <alignment horizontal="left" vertical="center"/>
    </xf>
    <xf numFmtId="0" fontId="26" fillId="2" borderId="27" xfId="2" applyFont="1" applyFill="1" applyBorder="1" applyAlignment="1">
      <alignment horizontal="center" vertical="center"/>
    </xf>
    <xf numFmtId="0" fontId="26" fillId="4" borderId="25" xfId="2" applyFont="1" applyFill="1" applyBorder="1" applyAlignment="1">
      <alignment horizontal="left" vertical="center"/>
    </xf>
    <xf numFmtId="0" fontId="26" fillId="4" borderId="24" xfId="2" applyFont="1" applyFill="1" applyBorder="1" applyAlignment="1">
      <alignment horizontal="left" vertical="center"/>
    </xf>
    <xf numFmtId="0" fontId="23" fillId="4" borderId="24" xfId="2" applyFont="1" applyFill="1" applyBorder="1" applyAlignment="1">
      <alignment horizontal="left" vertical="center"/>
    </xf>
    <xf numFmtId="0" fontId="1" fillId="4" borderId="24" xfId="2" applyFill="1" applyBorder="1"/>
    <xf numFmtId="0" fontId="1" fillId="4" borderId="26" xfId="2" applyFill="1" applyBorder="1"/>
    <xf numFmtId="0" fontId="1" fillId="4" borderId="25" xfId="2" applyFill="1" applyBorder="1" applyAlignment="1">
      <alignment horizontal="center" vertical="center"/>
    </xf>
    <xf numFmtId="0" fontId="1" fillId="4" borderId="24" xfId="2" applyFill="1" applyBorder="1" applyAlignment="1">
      <alignment horizontal="center" vertical="center"/>
    </xf>
    <xf numFmtId="0" fontId="1" fillId="4" borderId="26" xfId="2" applyFill="1" applyBorder="1" applyAlignment="1">
      <alignment horizontal="center" vertical="center"/>
    </xf>
    <xf numFmtId="0" fontId="28" fillId="2" borderId="27" xfId="2" applyFont="1" applyFill="1" applyBorder="1" applyAlignment="1">
      <alignment horizontal="center" vertical="center"/>
    </xf>
    <xf numFmtId="0" fontId="29" fillId="4" borderId="24" xfId="2" applyFont="1" applyFill="1" applyBorder="1" applyAlignment="1">
      <alignment horizontal="left" vertical="center"/>
    </xf>
    <xf numFmtId="0" fontId="27" fillId="2" borderId="0" xfId="2" applyFont="1" applyFill="1" applyAlignment="1">
      <alignment horizontal="left"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26" fillId="4" borderId="25" xfId="2" applyFont="1" applyFill="1" applyBorder="1" applyAlignment="1">
      <alignment vertical="center"/>
    </xf>
    <xf numFmtId="0" fontId="30" fillId="2" borderId="17" xfId="2" applyFont="1" applyFill="1" applyBorder="1" applyAlignment="1">
      <alignment horizontal="center" vertical="center"/>
    </xf>
    <xf numFmtId="0" fontId="30" fillId="4" borderId="1" xfId="2" applyFont="1" applyFill="1" applyBorder="1" applyAlignment="1">
      <alignment horizontal="left" vertical="center"/>
    </xf>
    <xf numFmtId="0" fontId="30" fillId="4" borderId="3" xfId="2" applyFont="1" applyFill="1" applyBorder="1" applyAlignment="1">
      <alignment horizontal="left" vertical="center"/>
    </xf>
    <xf numFmtId="0" fontId="30" fillId="4" borderId="2" xfId="2" applyFont="1" applyFill="1" applyBorder="1" applyAlignment="1">
      <alignment horizontal="left" vertical="center"/>
    </xf>
    <xf numFmtId="0" fontId="31" fillId="4" borderId="1" xfId="2" applyFont="1" applyFill="1" applyBorder="1" applyAlignment="1">
      <alignment horizontal="center" vertical="center"/>
    </xf>
    <xf numFmtId="0" fontId="31" fillId="4" borderId="3" xfId="2" applyFont="1" applyFill="1" applyBorder="1" applyAlignment="1">
      <alignment horizontal="center" vertical="center"/>
    </xf>
    <xf numFmtId="0" fontId="31" fillId="4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30" fillId="2" borderId="19" xfId="2" applyFont="1" applyFill="1" applyBorder="1" applyAlignment="1">
      <alignment horizontal="center" vertical="center"/>
    </xf>
    <xf numFmtId="0" fontId="30" fillId="4" borderId="6" xfId="2" applyFont="1" applyFill="1" applyBorder="1" applyAlignment="1">
      <alignment horizontal="left" vertical="center"/>
    </xf>
    <xf numFmtId="0" fontId="30" fillId="4" borderId="7" xfId="2" applyFont="1" applyFill="1" applyBorder="1" applyAlignment="1">
      <alignment horizontal="left" vertical="center"/>
    </xf>
    <xf numFmtId="0" fontId="30" fillId="4" borderId="8" xfId="2" applyFont="1" applyFill="1" applyBorder="1" applyAlignment="1">
      <alignment horizontal="left" vertical="center"/>
    </xf>
    <xf numFmtId="0" fontId="31" fillId="4" borderId="6" xfId="2" applyFont="1" applyFill="1" applyBorder="1" applyAlignment="1">
      <alignment horizontal="center" vertical="center"/>
    </xf>
    <xf numFmtId="0" fontId="31" fillId="4" borderId="7" xfId="2" applyFont="1" applyFill="1" applyBorder="1" applyAlignment="1">
      <alignment horizontal="center" vertical="center"/>
    </xf>
    <xf numFmtId="0" fontId="31" fillId="4" borderId="8" xfId="2" applyFont="1" applyFill="1" applyBorder="1" applyAlignment="1">
      <alignment horizontal="center" vertical="center"/>
    </xf>
    <xf numFmtId="0" fontId="23" fillId="2" borderId="17" xfId="2" applyFont="1" applyFill="1" applyBorder="1" applyAlignment="1">
      <alignment horizontal="center" vertical="center"/>
    </xf>
    <xf numFmtId="0" fontId="1" fillId="4" borderId="1" xfId="2" applyFill="1" applyBorder="1"/>
    <xf numFmtId="0" fontId="1" fillId="4" borderId="2" xfId="2" applyFill="1" applyBorder="1"/>
    <xf numFmtId="0" fontId="7" fillId="2" borderId="4" xfId="2" applyFont="1" applyFill="1" applyBorder="1" applyAlignment="1">
      <alignment horizontal="center"/>
    </xf>
    <xf numFmtId="0" fontId="26" fillId="4" borderId="6" xfId="2" applyFont="1" applyFill="1" applyBorder="1" applyAlignment="1">
      <alignment vertical="center"/>
    </xf>
    <xf numFmtId="0" fontId="28" fillId="4" borderId="7" xfId="2" applyFont="1" applyFill="1" applyBorder="1"/>
    <xf numFmtId="0" fontId="28" fillId="4" borderId="8" xfId="2" applyFont="1" applyFill="1" applyBorder="1"/>
    <xf numFmtId="0" fontId="7" fillId="2" borderId="4" xfId="2" applyFont="1" applyFill="1" applyBorder="1"/>
    <xf numFmtId="0" fontId="28" fillId="4" borderId="24" xfId="2" applyFont="1" applyFill="1" applyBorder="1"/>
    <xf numFmtId="0" fontId="28" fillId="4" borderId="26" xfId="2" applyFont="1" applyFill="1" applyBorder="1"/>
    <xf numFmtId="0" fontId="2" fillId="2" borderId="4" xfId="2" applyFont="1" applyFill="1" applyBorder="1"/>
    <xf numFmtId="0" fontId="31" fillId="4" borderId="25" xfId="2" applyFont="1" applyFill="1" applyBorder="1" applyAlignment="1">
      <alignment horizontal="center" vertical="center"/>
    </xf>
    <xf numFmtId="0" fontId="31" fillId="4" borderId="24" xfId="2" applyFont="1" applyFill="1" applyBorder="1" applyAlignment="1">
      <alignment horizontal="center" vertical="center"/>
    </xf>
    <xf numFmtId="0" fontId="31" fillId="4" borderId="26" xfId="2" applyFont="1" applyFill="1" applyBorder="1" applyAlignment="1">
      <alignment horizontal="center" vertical="center"/>
    </xf>
    <xf numFmtId="0" fontId="26" fillId="2" borderId="17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/>
    </xf>
    <xf numFmtId="0" fontId="26" fillId="4" borderId="3" xfId="2" applyFont="1" applyFill="1" applyBorder="1" applyAlignment="1">
      <alignment horizontal="left" vertical="center"/>
    </xf>
    <xf numFmtId="0" fontId="26" fillId="4" borderId="2" xfId="2" applyFont="1" applyFill="1" applyBorder="1" applyAlignment="1">
      <alignment horizontal="left" vertical="center"/>
    </xf>
    <xf numFmtId="1" fontId="1" fillId="4" borderId="25" xfId="2" applyNumberFormat="1" applyFill="1" applyBorder="1" applyAlignment="1">
      <alignment horizontal="center" vertical="center"/>
    </xf>
    <xf numFmtId="0" fontId="26" fillId="2" borderId="19" xfId="2" applyFont="1" applyFill="1" applyBorder="1" applyAlignment="1">
      <alignment horizontal="center" vertical="center"/>
    </xf>
    <xf numFmtId="0" fontId="26" fillId="4" borderId="6" xfId="2" applyFont="1" applyFill="1" applyBorder="1" applyAlignment="1">
      <alignment horizontal="left" vertical="center"/>
    </xf>
    <xf numFmtId="0" fontId="26" fillId="4" borderId="7" xfId="2" applyFont="1" applyFill="1" applyBorder="1" applyAlignment="1">
      <alignment horizontal="left" vertical="center"/>
    </xf>
    <xf numFmtId="0" fontId="26" fillId="4" borderId="8" xfId="2" applyFont="1" applyFill="1" applyBorder="1" applyAlignment="1">
      <alignment horizontal="left" vertical="center"/>
    </xf>
    <xf numFmtId="0" fontId="32" fillId="2" borderId="4" xfId="2" applyFont="1" applyFill="1" applyBorder="1"/>
    <xf numFmtId="0" fontId="27" fillId="2" borderId="0" xfId="2" applyFont="1" applyFill="1"/>
    <xf numFmtId="0" fontId="27" fillId="2" borderId="4" xfId="2" applyFont="1" applyFill="1" applyBorder="1"/>
    <xf numFmtId="1" fontId="33" fillId="4" borderId="25" xfId="2" applyNumberFormat="1" applyFont="1" applyFill="1" applyBorder="1" applyAlignment="1">
      <alignment horizontal="center" vertical="center"/>
    </xf>
    <xf numFmtId="0" fontId="33" fillId="4" borderId="24" xfId="2" applyFont="1" applyFill="1" applyBorder="1" applyAlignment="1">
      <alignment horizontal="center" vertical="center"/>
    </xf>
    <xf numFmtId="0" fontId="33" fillId="4" borderId="26" xfId="2" applyFont="1" applyFill="1" applyBorder="1" applyAlignment="1">
      <alignment horizontal="center" vertical="center"/>
    </xf>
    <xf numFmtId="0" fontId="33" fillId="4" borderId="2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7" fillId="2" borderId="3" xfId="2" applyFont="1" applyFill="1" applyBorder="1"/>
    <xf numFmtId="0" fontId="28" fillId="4" borderId="24" xfId="2" applyFont="1" applyFill="1" applyBorder="1" applyAlignment="1">
      <alignment vertical="center"/>
    </xf>
    <xf numFmtId="0" fontId="26" fillId="2" borderId="17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vertical="center"/>
    </xf>
    <xf numFmtId="0" fontId="28" fillId="4" borderId="3" xfId="2" applyFont="1" applyFill="1" applyBorder="1" applyAlignment="1">
      <alignment vertical="center"/>
    </xf>
    <xf numFmtId="0" fontId="28" fillId="4" borderId="3" xfId="2" applyFont="1" applyFill="1" applyBorder="1"/>
    <xf numFmtId="0" fontId="28" fillId="4" borderId="2" xfId="2" applyFont="1" applyFill="1" applyBorder="1"/>
    <xf numFmtId="0" fontId="28" fillId="4" borderId="7" xfId="2" applyFont="1" applyFill="1" applyBorder="1" applyAlignment="1">
      <alignment vertical="center"/>
    </xf>
    <xf numFmtId="0" fontId="30" fillId="4" borderId="25" xfId="2" applyFont="1" applyFill="1" applyBorder="1" applyAlignment="1">
      <alignment horizontal="left" vertical="center"/>
    </xf>
    <xf numFmtId="0" fontId="30" fillId="4" borderId="24" xfId="2" applyFont="1" applyFill="1" applyBorder="1" applyAlignment="1">
      <alignment horizontal="left" vertical="center"/>
    </xf>
    <xf numFmtId="0" fontId="30" fillId="4" borderId="26" xfId="2" applyFont="1" applyFill="1" applyBorder="1" applyAlignment="1">
      <alignment horizontal="left" vertical="center"/>
    </xf>
    <xf numFmtId="0" fontId="33" fillId="4" borderId="1" xfId="2" applyFont="1" applyFill="1" applyBorder="1" applyAlignment="1">
      <alignment horizontal="center" vertical="center"/>
    </xf>
    <xf numFmtId="0" fontId="33" fillId="4" borderId="3" xfId="2" applyFont="1" applyFill="1" applyBorder="1" applyAlignment="1">
      <alignment horizontal="center" vertical="center"/>
    </xf>
    <xf numFmtId="0" fontId="33" fillId="4" borderId="2" xfId="2" applyFont="1" applyFill="1" applyBorder="1" applyAlignment="1">
      <alignment horizontal="center" vertical="center"/>
    </xf>
    <xf numFmtId="0" fontId="33" fillId="4" borderId="6" xfId="2" applyFont="1" applyFill="1" applyBorder="1" applyAlignment="1">
      <alignment horizontal="center" vertical="center"/>
    </xf>
    <xf numFmtId="0" fontId="33" fillId="4" borderId="7" xfId="2" applyFont="1" applyFill="1" applyBorder="1" applyAlignment="1">
      <alignment horizontal="center" vertical="center"/>
    </xf>
    <xf numFmtId="0" fontId="33" fillId="4" borderId="8" xfId="2" applyFont="1" applyFill="1" applyBorder="1" applyAlignment="1">
      <alignment horizontal="center" vertical="center"/>
    </xf>
    <xf numFmtId="0" fontId="26" fillId="4" borderId="25" xfId="2" applyFont="1" applyFill="1" applyBorder="1" applyAlignment="1">
      <alignment horizontal="left" vertical="center"/>
    </xf>
    <xf numFmtId="0" fontId="26" fillId="4" borderId="24" xfId="2" applyFont="1" applyFill="1" applyBorder="1" applyAlignment="1">
      <alignment horizontal="left" vertical="center"/>
    </xf>
    <xf numFmtId="0" fontId="26" fillId="4" borderId="26" xfId="2" applyFont="1" applyFill="1" applyBorder="1" applyAlignment="1">
      <alignment horizontal="left" vertical="center"/>
    </xf>
    <xf numFmtId="0" fontId="34" fillId="2" borderId="4" xfId="2" applyFont="1" applyFill="1" applyBorder="1" applyAlignment="1">
      <alignment horizontal="center"/>
    </xf>
    <xf numFmtId="0" fontId="27" fillId="2" borderId="5" xfId="2" applyFont="1" applyFill="1" applyBorder="1"/>
    <xf numFmtId="0" fontId="34" fillId="2" borderId="4" xfId="2" applyFont="1" applyFill="1" applyBorder="1"/>
    <xf numFmtId="0" fontId="13" fillId="2" borderId="7" xfId="2" applyFont="1" applyFill="1" applyBorder="1"/>
    <xf numFmtId="0" fontId="27" fillId="2" borderId="7" xfId="2" applyFont="1" applyFill="1" applyBorder="1"/>
    <xf numFmtId="0" fontId="27" fillId="2" borderId="8" xfId="2" applyFont="1" applyFill="1" applyBorder="1"/>
    <xf numFmtId="0" fontId="13" fillId="2" borderId="0" xfId="2" applyFont="1" applyFill="1"/>
    <xf numFmtId="0" fontId="26" fillId="4" borderId="4" xfId="2" applyFont="1" applyFill="1" applyBorder="1" applyAlignment="1">
      <alignment horizontal="left" vertical="center"/>
    </xf>
    <xf numFmtId="0" fontId="26" fillId="4" borderId="0" xfId="2" applyFont="1" applyFill="1" applyAlignment="1">
      <alignment horizontal="left" vertical="center"/>
    </xf>
    <xf numFmtId="0" fontId="26" fillId="4" borderId="5" xfId="2" applyFont="1" applyFill="1" applyBorder="1" applyAlignment="1">
      <alignment horizontal="left" vertical="center"/>
    </xf>
    <xf numFmtId="0" fontId="35" fillId="2" borderId="0" xfId="2" applyFont="1" applyFill="1"/>
    <xf numFmtId="0" fontId="28" fillId="4" borderId="4" xfId="2" applyFont="1" applyFill="1" applyBorder="1"/>
    <xf numFmtId="0" fontId="28" fillId="4" borderId="0" xfId="2" applyFont="1" applyFill="1"/>
    <xf numFmtId="0" fontId="28" fillId="4" borderId="5" xfId="2" applyFont="1" applyFill="1" applyBorder="1"/>
    <xf numFmtId="0" fontId="28" fillId="4" borderId="4" xfId="2" applyFont="1" applyFill="1" applyBorder="1" applyAlignment="1">
      <alignment horizontal="right" vertical="center"/>
    </xf>
    <xf numFmtId="0" fontId="28" fillId="4" borderId="0" xfId="2" applyFont="1" applyFill="1" applyAlignment="1">
      <alignment horizontal="right" vertical="center"/>
    </xf>
    <xf numFmtId="0" fontId="28" fillId="4" borderId="5" xfId="2" applyFont="1" applyFill="1" applyBorder="1" applyAlignment="1">
      <alignment horizontal="right" vertical="center"/>
    </xf>
    <xf numFmtId="0" fontId="26" fillId="4" borderId="4" xfId="2" applyFont="1" applyFill="1" applyBorder="1"/>
    <xf numFmtId="0" fontId="26" fillId="4" borderId="0" xfId="2" applyFont="1" applyFill="1"/>
    <xf numFmtId="0" fontId="26" fillId="4" borderId="0" xfId="2" applyFont="1" applyFill="1" applyAlignment="1">
      <alignment horizontal="center" vertical="center"/>
    </xf>
    <xf numFmtId="0" fontId="26" fillId="4" borderId="5" xfId="2" applyFont="1" applyFill="1" applyBorder="1" applyAlignment="1">
      <alignment horizontal="center" vertical="center"/>
    </xf>
    <xf numFmtId="0" fontId="26" fillId="4" borderId="0" xfId="2" applyFont="1" applyFill="1" applyAlignment="1">
      <alignment horizontal="center" vertical="center"/>
    </xf>
    <xf numFmtId="0" fontId="26" fillId="4" borderId="5" xfId="2" applyFont="1" applyFill="1" applyBorder="1"/>
    <xf numFmtId="0" fontId="6" fillId="2" borderId="0" xfId="2" applyFont="1" applyFill="1"/>
    <xf numFmtId="0" fontId="23" fillId="4" borderId="4" xfId="2" applyFont="1" applyFill="1" applyBorder="1" applyAlignment="1">
      <alignment vertical="center"/>
    </xf>
    <xf numFmtId="0" fontId="23" fillId="4" borderId="0" xfId="2" applyFont="1" applyFill="1" applyAlignment="1">
      <alignment vertical="center"/>
    </xf>
    <xf numFmtId="0" fontId="23" fillId="4" borderId="5" xfId="2" applyFont="1" applyFill="1" applyBorder="1" applyAlignment="1">
      <alignment vertical="center"/>
    </xf>
    <xf numFmtId="0" fontId="1" fillId="4" borderId="4" xfId="2" applyFill="1" applyBorder="1"/>
    <xf numFmtId="0" fontId="1" fillId="4" borderId="6" xfId="2" applyFill="1" applyBorder="1" applyAlignment="1">
      <alignment horizontal="right" vertical="center"/>
    </xf>
    <xf numFmtId="0" fontId="1" fillId="4" borderId="7" xfId="2" applyFill="1" applyBorder="1" applyAlignment="1">
      <alignment horizontal="right" vertical="center"/>
    </xf>
    <xf numFmtId="0" fontId="1" fillId="4" borderId="8" xfId="2" applyFill="1" applyBorder="1" applyAlignment="1">
      <alignment horizontal="right" vertical="center"/>
    </xf>
    <xf numFmtId="0" fontId="23" fillId="0" borderId="0" xfId="2" applyFont="1"/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23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7" fillId="0" borderId="0" xfId="2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3" xfId="2" xr:uid="{9FFDE304-9E86-4049-8739-B46910021E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788459-BD19-4DC4-8581-4457CA18DB2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23B9FA77-8C69-42D4-B832-41A0121DA1FB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E76C98F-BA5E-4743-910E-FF0844B346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A7AAA03-2CB8-4149-9F6A-B60B5BB0D6C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2BB7190-0616-4DA1-9DEE-7353FAC543A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7F1C528-3D97-4A60-A87E-DF608A581E71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D65A1C-75AC-4395-9DBD-2E90E81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E5DD6DC-56EF-4FB5-8C8F-22DBBFF066D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7053C778-94FB-4789-84DB-A1737298A93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1D9C8F9-2130-4730-AD6E-FA5FF405B8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09D313A-A64E-454D-A449-354337A0BEB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3CE0B02-D965-4AE1-8F7B-7423F1AFFED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BCAFF2F-D709-42A4-9554-FD9AD3829A2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DE9FD09-2DDA-43CA-8A98-C67152C10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452F69-D453-47B9-8F1D-5327C08228A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FC5F43F8-E964-4CEC-8DC4-C4DC36B27D4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EEB94BC-6CCD-436C-9ADD-0983C9D289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CA25640-9198-42CF-A1A8-6FCA44BFF180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BB11518-F2F4-435A-9A92-4564EE60D008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745CF29-FED5-4899-82E4-813D98E9783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7A2F60-70B1-4A12-A7D5-8075A7E9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A9AAD08-204B-4E89-B639-B04EEE622C69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C982351-AD4C-401D-AC74-5D1A4B17B6C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4E42B1A-30C6-409A-8350-21825C52D8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39E79428-5FB3-4423-94AE-DE8A6A24B4F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1EFBFFE-5280-4107-84E5-F5A60048040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C212DB6-0273-4128-B400-F803763DA67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FD91AA-4784-40C3-BCA9-1FC1EB41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CA8A8E7-2526-4866-912B-9A0D4D0D2F5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A0F66F2A-CCF9-46A0-A8A2-81800FFBE63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AC232E0-A83E-4178-88C2-8C79BEC02E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43569C6C-8476-4D7C-B190-FD39975CFE7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75C2F47-B378-4708-A607-F86844592199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D3064AD5-C338-4197-B5D7-F833CB467CB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D916B3-3C03-4F9D-8691-C106D0C6B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1</v>
          </cell>
          <cell r="L13">
            <v>0</v>
          </cell>
          <cell r="M13">
            <v>7</v>
          </cell>
          <cell r="N13">
            <v>7</v>
          </cell>
          <cell r="O13">
            <v>9</v>
          </cell>
          <cell r="P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4</v>
          </cell>
          <cell r="R16">
            <v>1</v>
          </cell>
          <cell r="T16">
            <v>0</v>
          </cell>
          <cell r="U16">
            <v>5</v>
          </cell>
          <cell r="W16">
            <v>2</v>
          </cell>
          <cell r="Y16">
            <v>0</v>
          </cell>
          <cell r="AA16">
            <v>9</v>
          </cell>
        </row>
        <row r="37">
          <cell r="F37">
            <v>12860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15</v>
          </cell>
        </row>
        <row r="244">
          <cell r="G244">
            <v>15</v>
          </cell>
        </row>
        <row r="261">
          <cell r="H261">
            <v>0</v>
          </cell>
        </row>
      </sheetData>
      <sheetData sheetId="3">
        <row r="27">
          <cell r="H27">
            <v>27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1</v>
          </cell>
          <cell r="L13">
            <v>0</v>
          </cell>
          <cell r="M13">
            <v>7</v>
          </cell>
          <cell r="N13">
            <v>7</v>
          </cell>
          <cell r="O13">
            <v>9</v>
          </cell>
          <cell r="P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4</v>
          </cell>
          <cell r="R16">
            <v>1</v>
          </cell>
          <cell r="T16">
            <v>0</v>
          </cell>
          <cell r="U16">
            <v>5</v>
          </cell>
          <cell r="W16">
            <v>2</v>
          </cell>
          <cell r="Y16">
            <v>0</v>
          </cell>
          <cell r="AA16">
            <v>9</v>
          </cell>
        </row>
        <row r="37">
          <cell r="F37">
            <v>12860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1</v>
          </cell>
        </row>
        <row r="181">
          <cell r="I181">
            <v>0</v>
          </cell>
        </row>
        <row r="198">
          <cell r="G198">
            <v>15</v>
          </cell>
        </row>
        <row r="228">
          <cell r="G228">
            <v>5</v>
          </cell>
        </row>
        <row r="244">
          <cell r="G244">
            <v>15</v>
          </cell>
        </row>
        <row r="261">
          <cell r="H261">
            <v>0</v>
          </cell>
        </row>
      </sheetData>
      <sheetData sheetId="3">
        <row r="27">
          <cell r="H27">
            <v>8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20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1</v>
          </cell>
          <cell r="L13">
            <v>0</v>
          </cell>
          <cell r="M13">
            <v>7</v>
          </cell>
          <cell r="N13">
            <v>7</v>
          </cell>
          <cell r="O13">
            <v>9</v>
          </cell>
          <cell r="P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4</v>
          </cell>
          <cell r="R16">
            <v>1</v>
          </cell>
          <cell r="T16">
            <v>0</v>
          </cell>
          <cell r="U16">
            <v>5</v>
          </cell>
          <cell r="W16">
            <v>2</v>
          </cell>
          <cell r="Y16">
            <v>0</v>
          </cell>
          <cell r="AA16">
            <v>9</v>
          </cell>
        </row>
        <row r="37">
          <cell r="F37">
            <v>12860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4</v>
          </cell>
        </row>
        <row r="181">
          <cell r="I181">
            <v>5</v>
          </cell>
        </row>
        <row r="198">
          <cell r="G198">
            <v>15</v>
          </cell>
        </row>
        <row r="228">
          <cell r="G228">
            <v>10</v>
          </cell>
        </row>
        <row r="244">
          <cell r="G244">
            <v>15</v>
          </cell>
        </row>
        <row r="261">
          <cell r="H261">
            <v>0</v>
          </cell>
        </row>
      </sheetData>
      <sheetData sheetId="3">
        <row r="27">
          <cell r="H27">
            <v>8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10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1</v>
          </cell>
          <cell r="L13">
            <v>0</v>
          </cell>
          <cell r="M13">
            <v>7</v>
          </cell>
          <cell r="N13">
            <v>7</v>
          </cell>
          <cell r="O13">
            <v>9</v>
          </cell>
          <cell r="P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4</v>
          </cell>
          <cell r="R16">
            <v>1</v>
          </cell>
          <cell r="T16">
            <v>0</v>
          </cell>
          <cell r="U16">
            <v>5</v>
          </cell>
          <cell r="W16">
            <v>2</v>
          </cell>
          <cell r="Y16">
            <v>0</v>
          </cell>
          <cell r="AA16">
            <v>9</v>
          </cell>
        </row>
        <row r="37">
          <cell r="F37">
            <v>12860</v>
          </cell>
        </row>
      </sheetData>
      <sheetData sheetId="2">
        <row r="39">
          <cell r="I39">
            <v>0</v>
          </cell>
        </row>
        <row r="81">
          <cell r="H81">
            <v>1</v>
          </cell>
        </row>
        <row r="123">
          <cell r="H123">
            <v>2</v>
          </cell>
        </row>
        <row r="180">
          <cell r="I180">
            <v>5</v>
          </cell>
        </row>
        <row r="197">
          <cell r="G197">
            <v>15</v>
          </cell>
        </row>
        <row r="227">
          <cell r="G227">
            <v>15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27">
          <cell r="H27">
            <v>77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10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1</v>
          </cell>
          <cell r="L13">
            <v>0</v>
          </cell>
          <cell r="M13">
            <v>7</v>
          </cell>
          <cell r="N13">
            <v>7</v>
          </cell>
          <cell r="O13">
            <v>9</v>
          </cell>
          <cell r="P13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1</v>
          </cell>
          <cell r="M16">
            <v>8</v>
          </cell>
          <cell r="O16">
            <v>0</v>
          </cell>
          <cell r="P16">
            <v>0</v>
          </cell>
          <cell r="Q16">
            <v>4</v>
          </cell>
          <cell r="R16">
            <v>1</v>
          </cell>
          <cell r="T16">
            <v>0</v>
          </cell>
          <cell r="U16">
            <v>5</v>
          </cell>
          <cell r="W16">
            <v>2</v>
          </cell>
          <cell r="Y16">
            <v>0</v>
          </cell>
          <cell r="AA16">
            <v>9</v>
          </cell>
        </row>
        <row r="37">
          <cell r="F37">
            <v>12860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3">
          <cell r="H123">
            <v>2</v>
          </cell>
        </row>
        <row r="180">
          <cell r="I180">
            <v>5</v>
          </cell>
        </row>
        <row r="197">
          <cell r="G197">
            <v>15</v>
          </cell>
        </row>
        <row r="227">
          <cell r="G227">
            <v>15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27">
          <cell r="H27">
            <v>72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40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ejayo.ipd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r.ejayo.ipd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r.ejayo.ipd@gmail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r.ejayo.ipd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r.ejayo.ipd@gmail.com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9F6A1-7A2C-46BE-90EA-5EDFA6B66066}">
  <sheetPr>
    <tabColor theme="1"/>
  </sheetPr>
  <dimension ref="B2:AM158"/>
  <sheetViews>
    <sheetView showGridLines="0" topLeftCell="A96" zoomScale="75" zoomScaleNormal="75" workbookViewId="0">
      <selection activeCell="O109" sqref="O109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'[1]Form P2KB 01'!Y7:AA8</f>
        <v>0</v>
      </c>
      <c r="Z7" s="36"/>
      <c r="AA7" s="37"/>
      <c r="AB7" s="35">
        <v>1</v>
      </c>
      <c r="AC7" s="36"/>
      <c r="AD7" s="37"/>
      <c r="AE7" s="35"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1</v>
      </c>
      <c r="Z10" s="54">
        <v>8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1</v>
      </c>
      <c r="AG10" s="52"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1</v>
      </c>
      <c r="L13" s="71">
        <f>'[1]Form P2KB 01'!L13</f>
        <v>0</v>
      </c>
      <c r="M13" s="71">
        <f>'[1]Form P2KB 01'!M13</f>
        <v>7</v>
      </c>
      <c r="N13" s="71">
        <f>'[1]Form P2KB 01'!N13</f>
        <v>7</v>
      </c>
      <c r="O13" s="71">
        <f>'[1]Form P2KB 01'!O13</f>
        <v>9</v>
      </c>
      <c r="P13" s="71">
        <f>'[1]Form P2KB 01'!P13</f>
        <v>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85">
        <f>'[1]Form P2KB 01'!F16</f>
        <v>1</v>
      </c>
      <c r="G16" s="85">
        <f>'[1]Form P2KB 01'!G16</f>
        <v>3</v>
      </c>
      <c r="H16" s="85">
        <f>'[1]Form P2KB 01'!H16</f>
        <v>4</v>
      </c>
      <c r="I16" s="86"/>
      <c r="J16" s="85">
        <f>'[1]Form P2KB 01'!J16</f>
        <v>2</v>
      </c>
      <c r="K16" s="85">
        <f>'[1]Form P2KB 01'!K16</f>
        <v>0</v>
      </c>
      <c r="L16" s="85">
        <f>'[1]Form P2KB 01'!L16</f>
        <v>1</v>
      </c>
      <c r="M16" s="85">
        <f>'[1]Form P2KB 01'!M16</f>
        <v>8</v>
      </c>
      <c r="N16" s="86"/>
      <c r="O16" s="85">
        <f>'[1]Form P2KB 01'!O16</f>
        <v>0</v>
      </c>
      <c r="P16" s="85">
        <f>'[1]Form P2KB 01'!P16</f>
        <v>0</v>
      </c>
      <c r="Q16" s="85">
        <f>'[1]Form P2KB 01'!Q16</f>
        <v>4</v>
      </c>
      <c r="R16" s="85">
        <f>'[1]Form P2KB 01'!R16</f>
        <v>1</v>
      </c>
      <c r="S16" s="86"/>
      <c r="T16" s="85">
        <f>'[1]Form P2KB 01'!T16</f>
        <v>0</v>
      </c>
      <c r="U16" s="87">
        <f>'[1]Form P2KB 01'!U16</f>
        <v>5</v>
      </c>
      <c r="V16" s="88"/>
      <c r="W16" s="87">
        <f>'[1]Form P2KB 01'!W16</f>
        <v>2</v>
      </c>
      <c r="X16" s="88"/>
      <c r="Y16" s="87">
        <f>'[1]Form P2KB 01'!Y16</f>
        <v>0</v>
      </c>
      <c r="Z16" s="88"/>
      <c r="AA16" s="87">
        <f>'[1]Form P2KB 01'!AA16</f>
        <v>9</v>
      </c>
      <c r="AB16" s="88"/>
      <c r="AC16" s="73"/>
      <c r="AD16" s="73"/>
      <c r="AE16" s="73"/>
      <c r="AF16" s="73"/>
      <c r="AG16" s="73"/>
      <c r="AH16" s="73"/>
    </row>
    <row r="17" spans="2:39" ht="6" customHeight="1" x14ac:dyDescent="0.35">
      <c r="B17" s="89"/>
      <c r="C17" s="90"/>
      <c r="D17" s="76"/>
      <c r="E17" s="9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2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9" ht="15.5" customHeight="1" x14ac:dyDescent="0.35">
      <c r="B19" s="89"/>
      <c r="C19" s="90"/>
      <c r="D19" s="76" t="s">
        <v>14</v>
      </c>
      <c r="E19" s="91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M19" s="94"/>
    </row>
    <row r="20" spans="2:39" ht="6.75" customHeight="1" x14ac:dyDescent="0.35">
      <c r="B20" s="95" t="s">
        <v>18</v>
      </c>
      <c r="C20" s="96"/>
      <c r="D20" s="83"/>
      <c r="E20" s="84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9" x14ac:dyDescent="0.35">
      <c r="B21" s="97"/>
      <c r="C21" s="98"/>
      <c r="D21" s="76" t="s">
        <v>14</v>
      </c>
      <c r="E21" s="91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4"/>
    </row>
    <row r="22" spans="2:39" ht="17.25" customHeight="1" x14ac:dyDescent="0.35">
      <c r="B22" s="74" t="s">
        <v>20</v>
      </c>
      <c r="C22" s="99"/>
      <c r="D22" s="76" t="s">
        <v>14</v>
      </c>
      <c r="E22" s="91"/>
      <c r="F22" s="100">
        <v>31650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9" ht="5.25" customHeight="1" x14ac:dyDescent="0.35">
      <c r="B23" s="62" t="s">
        <v>21</v>
      </c>
      <c r="C23" s="63"/>
      <c r="D23" s="83"/>
      <c r="E23" s="84"/>
      <c r="F23" s="92" t="s">
        <v>22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9" x14ac:dyDescent="0.35">
      <c r="B24" s="89"/>
      <c r="C24" s="90"/>
      <c r="D24" s="76" t="s">
        <v>14</v>
      </c>
      <c r="E24" s="91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1">
        <v>45164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9" ht="15" customHeight="1" x14ac:dyDescent="0.35">
      <c r="B26" s="89"/>
      <c r="C26" s="90"/>
      <c r="D26" s="76" t="s">
        <v>14</v>
      </c>
      <c r="E26" s="9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2"/>
      <c r="C27" s="103"/>
      <c r="D27" s="83"/>
      <c r="E27" s="84"/>
      <c r="F27" s="92" t="s">
        <v>24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04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4"/>
    </row>
    <row r="29" spans="2:39" ht="3" customHeight="1" x14ac:dyDescent="0.35">
      <c r="B29" s="74"/>
      <c r="C29" s="99"/>
      <c r="D29" s="76"/>
      <c r="E29" s="9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108"/>
    </row>
    <row r="30" spans="2:39" ht="19.5" customHeight="1" x14ac:dyDescent="0.35">
      <c r="B30" s="89" t="s">
        <v>26</v>
      </c>
      <c r="C30" s="90"/>
      <c r="D30" s="76" t="s">
        <v>14</v>
      </c>
      <c r="E30" s="91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8"/>
    </row>
    <row r="31" spans="2:39" ht="4.5" customHeight="1" x14ac:dyDescent="0.35">
      <c r="B31" s="62" t="s">
        <v>28</v>
      </c>
      <c r="C31" s="63"/>
      <c r="D31" s="83"/>
      <c r="E31" s="84"/>
      <c r="F31" s="92" t="s">
        <v>29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9" x14ac:dyDescent="0.35">
      <c r="B32" s="89"/>
      <c r="C32" s="90"/>
      <c r="D32" s="76" t="s">
        <v>14</v>
      </c>
      <c r="E32" s="9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2" t="s">
        <v>31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6" t="s">
        <v>14</v>
      </c>
      <c r="E34" s="9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2" t="s">
        <v>33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6" t="s">
        <v>14</v>
      </c>
      <c r="E36" s="9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2">
        <f>'[1]Form P2KB 01'!F37:AH38</f>
        <v>12860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6" t="s">
        <v>14</v>
      </c>
      <c r="E38" s="9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9" t="s">
        <v>36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6" t="s">
        <v>14</v>
      </c>
      <c r="E40" s="9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2">
        <f>'[1]Form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6" t="s">
        <v>14</v>
      </c>
      <c r="E42" s="9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9" t="s">
        <v>39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6" t="s">
        <v>14</v>
      </c>
      <c r="E44" s="9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10" t="s">
        <v>41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2:34" x14ac:dyDescent="0.35">
      <c r="B46" s="67"/>
      <c r="C46" s="68"/>
      <c r="D46" s="69"/>
      <c r="E46" s="8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</row>
    <row r="47" spans="2:34" ht="6" customHeight="1" x14ac:dyDescent="0.35">
      <c r="B47" s="89"/>
      <c r="C47" s="90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2:34" ht="42.75" customHeight="1" x14ac:dyDescent="0.3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9" t="s">
        <v>42</v>
      </c>
      <c r="AC48" s="120"/>
      <c r="AD48" s="120"/>
      <c r="AE48" s="120"/>
      <c r="AF48" s="120"/>
      <c r="AG48" s="120"/>
      <c r="AH48" s="121"/>
    </row>
    <row r="49" spans="2:34" ht="6" customHeight="1" x14ac:dyDescent="0.35">
      <c r="B49" s="3"/>
      <c r="C49" s="4"/>
      <c r="D49" s="4"/>
      <c r="E49" s="4"/>
      <c r="F49" s="5"/>
      <c r="G49" s="12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3"/>
      <c r="AA49" s="65"/>
      <c r="AB49" s="124">
        <f>[1]Profesional!I39+[1]Profesional!H81</f>
        <v>0</v>
      </c>
      <c r="AC49" s="125"/>
      <c r="AD49" s="125"/>
      <c r="AE49" s="125"/>
      <c r="AF49" s="125"/>
      <c r="AG49" s="125"/>
      <c r="AH49" s="126"/>
    </row>
    <row r="50" spans="2:34" ht="16.5" customHeight="1" x14ac:dyDescent="0.35">
      <c r="B50" s="127" t="s">
        <v>43</v>
      </c>
      <c r="C50" s="128" t="s">
        <v>44</v>
      </c>
      <c r="D50" s="129"/>
      <c r="E50" s="129"/>
      <c r="F50" s="130"/>
      <c r="G50" s="131">
        <v>1</v>
      </c>
      <c r="H50" s="132" t="s">
        <v>45</v>
      </c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65"/>
      <c r="AA50" s="134"/>
      <c r="AB50" s="135"/>
      <c r="AC50" s="136"/>
      <c r="AD50" s="136"/>
      <c r="AE50" s="136"/>
      <c r="AF50" s="136"/>
      <c r="AG50" s="136"/>
      <c r="AH50" s="137"/>
    </row>
    <row r="51" spans="2:34" ht="15.75" customHeight="1" x14ac:dyDescent="0.35">
      <c r="B51" s="138"/>
      <c r="C51" s="128" t="s">
        <v>46</v>
      </c>
      <c r="D51" s="129"/>
      <c r="E51" s="129"/>
      <c r="F51" s="130"/>
      <c r="G51" s="139"/>
      <c r="H51" s="140" t="s">
        <v>47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77"/>
      <c r="AA51" s="142"/>
      <c r="AB51" s="143"/>
      <c r="AC51" s="144"/>
      <c r="AD51" s="144"/>
      <c r="AE51" s="144"/>
      <c r="AF51" s="144"/>
      <c r="AG51" s="144"/>
      <c r="AH51" s="145"/>
    </row>
    <row r="52" spans="2:34" ht="20.25" customHeight="1" x14ac:dyDescent="0.35">
      <c r="B52" s="146"/>
      <c r="C52" s="147"/>
      <c r="D52" s="129"/>
      <c r="E52" s="129"/>
      <c r="F52" s="130"/>
      <c r="G52" s="148">
        <v>2</v>
      </c>
      <c r="H52" s="149" t="s">
        <v>48</v>
      </c>
      <c r="I52" s="150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153"/>
      <c r="AB52" s="154">
        <f>[1]Profesional!H124</f>
        <v>0</v>
      </c>
      <c r="AC52" s="155"/>
      <c r="AD52" s="155"/>
      <c r="AE52" s="155"/>
      <c r="AF52" s="155"/>
      <c r="AG52" s="155"/>
      <c r="AH52" s="156"/>
    </row>
    <row r="53" spans="2:34" ht="20.25" customHeight="1" x14ac:dyDescent="0.35">
      <c r="B53" s="146"/>
      <c r="C53" s="147"/>
      <c r="D53" s="129"/>
      <c r="E53" s="129"/>
      <c r="F53" s="130"/>
      <c r="G53" s="157">
        <v>3</v>
      </c>
      <c r="H53" s="149" t="s">
        <v>49</v>
      </c>
      <c r="I53" s="150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8"/>
      <c r="V53" s="158"/>
      <c r="W53" s="158"/>
      <c r="X53" s="158"/>
      <c r="Y53" s="158"/>
      <c r="Z53" s="152"/>
      <c r="AA53" s="153"/>
      <c r="AB53" s="154">
        <f>[1]Profesional!I181</f>
        <v>0</v>
      </c>
      <c r="AC53" s="155"/>
      <c r="AD53" s="155"/>
      <c r="AE53" s="155"/>
      <c r="AF53" s="155"/>
      <c r="AG53" s="155"/>
      <c r="AH53" s="156"/>
    </row>
    <row r="54" spans="2:34" ht="20.25" customHeight="1" x14ac:dyDescent="0.35">
      <c r="B54" s="146"/>
      <c r="C54" s="159"/>
      <c r="D54" s="160"/>
      <c r="E54" s="160"/>
      <c r="F54" s="161"/>
      <c r="G54" s="157">
        <v>4</v>
      </c>
      <c r="H54" s="162" t="s">
        <v>50</v>
      </c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8"/>
      <c r="V54" s="158"/>
      <c r="W54" s="158"/>
      <c r="X54" s="158"/>
      <c r="Y54" s="158"/>
      <c r="Z54" s="152"/>
      <c r="AA54" s="153"/>
      <c r="AB54" s="154">
        <f>[1]Profesional!G198+[1]Profesional!G228+[1]Profesional!G244+[1]Profesional!H261</f>
        <v>45</v>
      </c>
      <c r="AC54" s="155"/>
      <c r="AD54" s="155"/>
      <c r="AE54" s="155"/>
      <c r="AF54" s="155"/>
      <c r="AG54" s="155"/>
      <c r="AH54" s="156"/>
    </row>
    <row r="55" spans="2:34" ht="17.25" customHeight="1" x14ac:dyDescent="0.35">
      <c r="B55" s="146"/>
      <c r="C55" s="147"/>
      <c r="D55" s="129"/>
      <c r="E55" s="129"/>
      <c r="F55" s="130"/>
      <c r="G55" s="163">
        <v>5</v>
      </c>
      <c r="H55" s="164" t="s">
        <v>51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67">
        <f>SUM(AB49:AH54)</f>
        <v>45</v>
      </c>
      <c r="AC55" s="168"/>
      <c r="AD55" s="168"/>
      <c r="AE55" s="168"/>
      <c r="AF55" s="168"/>
      <c r="AG55" s="168"/>
      <c r="AH55" s="169"/>
    </row>
    <row r="56" spans="2:34" ht="3.75" customHeight="1" x14ac:dyDescent="0.35">
      <c r="B56" s="5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3"/>
      <c r="C57" s="4"/>
      <c r="D57" s="4"/>
      <c r="E57" s="4"/>
      <c r="F57" s="5"/>
      <c r="G57" s="179"/>
      <c r="H57" s="1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1"/>
      <c r="AB57" s="154">
        <f>[1]Pembelajaran!H27</f>
        <v>27</v>
      </c>
      <c r="AC57" s="155"/>
      <c r="AD57" s="155"/>
      <c r="AE57" s="155"/>
      <c r="AF57" s="155"/>
      <c r="AG57" s="155"/>
      <c r="AH57" s="156"/>
    </row>
    <row r="58" spans="2:34" ht="20.25" customHeight="1" x14ac:dyDescent="0.35">
      <c r="B58" s="182" t="s">
        <v>52</v>
      </c>
      <c r="C58" s="49" t="s">
        <v>44</v>
      </c>
      <c r="D58" s="16"/>
      <c r="E58" s="16"/>
      <c r="F58" s="17"/>
      <c r="G58" s="139">
        <v>6</v>
      </c>
      <c r="H58" s="183" t="s">
        <v>53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5"/>
      <c r="AB58" s="154"/>
      <c r="AC58" s="155"/>
      <c r="AD58" s="155"/>
      <c r="AE58" s="155"/>
      <c r="AF58" s="155"/>
      <c r="AG58" s="155"/>
      <c r="AH58" s="156"/>
    </row>
    <row r="59" spans="2:34" ht="20.25" customHeight="1" x14ac:dyDescent="0.35">
      <c r="B59" s="186"/>
      <c r="C59" s="49" t="s">
        <v>54</v>
      </c>
      <c r="D59" s="16"/>
      <c r="E59" s="16"/>
      <c r="F59" s="17"/>
      <c r="G59" s="148">
        <v>7</v>
      </c>
      <c r="H59" s="162" t="s">
        <v>55</v>
      </c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B59" s="154">
        <f>[1]Pembelajaran!G92+[1]Pembelajaran!G128</f>
        <v>0</v>
      </c>
      <c r="AC59" s="155"/>
      <c r="AD59" s="155"/>
      <c r="AE59" s="155"/>
      <c r="AF59" s="155"/>
      <c r="AG59" s="155"/>
      <c r="AH59" s="156"/>
    </row>
    <row r="60" spans="2:34" ht="18.75" customHeight="1" x14ac:dyDescent="0.35">
      <c r="B60" s="189"/>
      <c r="C60" s="16"/>
      <c r="D60" s="16"/>
      <c r="E60" s="16"/>
      <c r="F60" s="17"/>
      <c r="G60" s="163">
        <v>8</v>
      </c>
      <c r="H60" s="164" t="s">
        <v>56</v>
      </c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6"/>
      <c r="AB60" s="190">
        <f>SUM(AB57:AH59)</f>
        <v>27</v>
      </c>
      <c r="AC60" s="191"/>
      <c r="AD60" s="191"/>
      <c r="AE60" s="191"/>
      <c r="AF60" s="191"/>
      <c r="AG60" s="191"/>
      <c r="AH60" s="192"/>
    </row>
    <row r="61" spans="2:34" ht="3.75" customHeight="1" x14ac:dyDescent="0.35">
      <c r="B61" s="59"/>
      <c r="C61" s="60"/>
      <c r="D61" s="60"/>
      <c r="E61" s="60"/>
      <c r="F61" s="61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0"/>
      <c r="AC61" s="191"/>
      <c r="AD61" s="191"/>
      <c r="AE61" s="191"/>
      <c r="AF61" s="191"/>
      <c r="AG61" s="191"/>
      <c r="AH61" s="192"/>
    </row>
    <row r="62" spans="2:34" ht="4.5" customHeight="1" x14ac:dyDescent="0.35">
      <c r="B62" s="3"/>
      <c r="C62" s="4"/>
      <c r="D62" s="4"/>
      <c r="E62" s="4"/>
      <c r="F62" s="5"/>
      <c r="G62" s="193">
        <v>9</v>
      </c>
      <c r="H62" s="194" t="s">
        <v>57</v>
      </c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6"/>
      <c r="AB62" s="197">
        <f>'[1]Pengabdian Masy-Profesi'!I26</f>
        <v>0</v>
      </c>
      <c r="AC62" s="155"/>
      <c r="AD62" s="155"/>
      <c r="AE62" s="155"/>
      <c r="AF62" s="155"/>
      <c r="AG62" s="155"/>
      <c r="AH62" s="156"/>
    </row>
    <row r="63" spans="2:34" ht="16.5" customHeight="1" x14ac:dyDescent="0.35">
      <c r="B63" s="182" t="s">
        <v>58</v>
      </c>
      <c r="C63" s="49" t="s">
        <v>59</v>
      </c>
      <c r="D63" s="16"/>
      <c r="E63" s="16"/>
      <c r="F63" s="17"/>
      <c r="G63" s="198"/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1"/>
      <c r="AB63" s="154"/>
      <c r="AC63" s="155"/>
      <c r="AD63" s="155"/>
      <c r="AE63" s="155"/>
      <c r="AF63" s="155"/>
      <c r="AG63" s="155"/>
      <c r="AH63" s="156"/>
    </row>
    <row r="64" spans="2:34" ht="18.75" customHeight="1" x14ac:dyDescent="0.35">
      <c r="B64" s="202"/>
      <c r="C64" s="49" t="s">
        <v>60</v>
      </c>
      <c r="D64" s="16"/>
      <c r="E64" s="16"/>
      <c r="F64" s="17"/>
      <c r="G64" s="148">
        <v>10</v>
      </c>
      <c r="H64" s="162" t="s">
        <v>61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B64" s="154">
        <f>'[1]Pengabdian Masy-Profesi'!H54</f>
        <v>0</v>
      </c>
      <c r="AC64" s="155"/>
      <c r="AD64" s="155"/>
      <c r="AE64" s="155"/>
      <c r="AF64" s="155"/>
      <c r="AG64" s="155"/>
      <c r="AH64" s="156"/>
    </row>
    <row r="65" spans="2:34" ht="20.25" customHeight="1" x14ac:dyDescent="0.35">
      <c r="B65" s="202"/>
      <c r="C65" s="49" t="s">
        <v>62</v>
      </c>
      <c r="D65" s="16"/>
      <c r="E65" s="16"/>
      <c r="F65" s="17"/>
      <c r="G65" s="148">
        <v>11</v>
      </c>
      <c r="H65" s="162" t="s">
        <v>63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B65" s="154">
        <f>'[1]Pengabdian Masy-Profesi'!G89</f>
        <v>0</v>
      </c>
      <c r="AC65" s="155"/>
      <c r="AD65" s="155"/>
      <c r="AE65" s="155"/>
      <c r="AF65" s="155"/>
      <c r="AG65" s="155"/>
      <c r="AH65" s="156"/>
    </row>
    <row r="66" spans="2:34" ht="20.25" customHeight="1" x14ac:dyDescent="0.35">
      <c r="B66" s="189"/>
      <c r="C66" s="203"/>
      <c r="D66" s="16"/>
      <c r="E66" s="16"/>
      <c r="F66" s="17"/>
      <c r="G66" s="148">
        <v>12</v>
      </c>
      <c r="H66" s="162" t="s">
        <v>64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B66" s="154">
        <f>'[1]Pengabdian Masy-Profesi'!G125</f>
        <v>0</v>
      </c>
      <c r="AC66" s="155"/>
      <c r="AD66" s="155"/>
      <c r="AE66" s="155"/>
      <c r="AF66" s="155"/>
      <c r="AG66" s="155"/>
      <c r="AH66" s="156"/>
    </row>
    <row r="67" spans="2:34" ht="15" customHeight="1" x14ac:dyDescent="0.35">
      <c r="B67" s="204"/>
      <c r="C67" s="16"/>
      <c r="D67" s="16"/>
      <c r="E67" s="16"/>
      <c r="F67" s="17"/>
      <c r="G67" s="163">
        <v>13</v>
      </c>
      <c r="H67" s="164" t="s">
        <v>65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6"/>
      <c r="AB67" s="205">
        <f>SUM(AB62:AH66)</f>
        <v>0</v>
      </c>
      <c r="AC67" s="206"/>
      <c r="AD67" s="206"/>
      <c r="AE67" s="206"/>
      <c r="AF67" s="206"/>
      <c r="AG67" s="206"/>
      <c r="AH67" s="207"/>
    </row>
    <row r="68" spans="2:34" ht="3.75" customHeight="1" x14ac:dyDescent="0.35">
      <c r="B68" s="59"/>
      <c r="C68" s="60"/>
      <c r="D68" s="60"/>
      <c r="E68" s="60"/>
      <c r="F68" s="61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08"/>
      <c r="AC68" s="206"/>
      <c r="AD68" s="206"/>
      <c r="AE68" s="206"/>
      <c r="AF68" s="206"/>
      <c r="AG68" s="206"/>
      <c r="AH68" s="207"/>
    </row>
    <row r="69" spans="2:34" ht="20.25" customHeight="1" x14ac:dyDescent="0.35">
      <c r="B69" s="209" t="s">
        <v>66</v>
      </c>
      <c r="C69" s="210" t="s">
        <v>59</v>
      </c>
      <c r="D69" s="4"/>
      <c r="E69" s="4"/>
      <c r="F69" s="5"/>
      <c r="G69" s="148">
        <v>14</v>
      </c>
      <c r="H69" s="162" t="s">
        <v>67</v>
      </c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187"/>
      <c r="AA69" s="188"/>
      <c r="AB69" s="154">
        <f>'[1]Publikasi '!J17</f>
        <v>0</v>
      </c>
      <c r="AC69" s="155"/>
      <c r="AD69" s="155"/>
      <c r="AE69" s="155"/>
      <c r="AF69" s="155"/>
      <c r="AG69" s="155"/>
      <c r="AH69" s="156"/>
    </row>
    <row r="70" spans="2:34" ht="20.25" customHeight="1" x14ac:dyDescent="0.35">
      <c r="B70" s="202"/>
      <c r="C70" s="49" t="s">
        <v>68</v>
      </c>
      <c r="D70" s="16"/>
      <c r="E70" s="16"/>
      <c r="F70" s="17"/>
      <c r="G70" s="148">
        <v>15</v>
      </c>
      <c r="H70" s="162" t="s">
        <v>69</v>
      </c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87"/>
      <c r="AA70" s="188"/>
      <c r="AB70" s="154">
        <f>'[1]Publikasi '!I45</f>
        <v>0</v>
      </c>
      <c r="AC70" s="155"/>
      <c r="AD70" s="155"/>
      <c r="AE70" s="155"/>
      <c r="AF70" s="155"/>
      <c r="AG70" s="155"/>
      <c r="AH70" s="156"/>
    </row>
    <row r="71" spans="2:34" ht="20.25" customHeight="1" x14ac:dyDescent="0.35">
      <c r="B71" s="204"/>
      <c r="C71" s="203"/>
      <c r="D71" s="16"/>
      <c r="E71" s="16"/>
      <c r="F71" s="17"/>
      <c r="G71" s="148">
        <v>16</v>
      </c>
      <c r="H71" s="162" t="s">
        <v>70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187"/>
      <c r="AA71" s="188"/>
      <c r="AB71" s="154">
        <f>'[1]Publikasi '!I61</f>
        <v>0</v>
      </c>
      <c r="AC71" s="155"/>
      <c r="AD71" s="155"/>
      <c r="AE71" s="155"/>
      <c r="AF71" s="155"/>
      <c r="AG71" s="155"/>
      <c r="AH71" s="156"/>
    </row>
    <row r="72" spans="2:34" ht="20.25" customHeight="1" x14ac:dyDescent="0.35">
      <c r="B72" s="204"/>
      <c r="C72" s="203"/>
      <c r="D72" s="16"/>
      <c r="E72" s="16"/>
      <c r="F72" s="17"/>
      <c r="G72" s="148">
        <v>17</v>
      </c>
      <c r="H72" s="162" t="s">
        <v>71</v>
      </c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187"/>
      <c r="AA72" s="188"/>
      <c r="AB72" s="154">
        <f>'[1]Publikasi '!G83</f>
        <v>0</v>
      </c>
      <c r="AC72" s="155"/>
      <c r="AD72" s="155"/>
      <c r="AE72" s="155"/>
      <c r="AF72" s="155"/>
      <c r="AG72" s="155"/>
      <c r="AH72" s="156"/>
    </row>
    <row r="73" spans="2:34" ht="16.5" customHeight="1" x14ac:dyDescent="0.35">
      <c r="B73" s="204"/>
      <c r="C73" s="203"/>
      <c r="D73" s="16"/>
      <c r="E73" s="16"/>
      <c r="F73" s="17"/>
      <c r="G73" s="212">
        <v>18</v>
      </c>
      <c r="H73" s="213" t="s">
        <v>72</v>
      </c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16"/>
      <c r="AB73" s="154">
        <f>'[1]Publikasi '!F100+'[1]Publikasi '!F118+'[1]Publikasi '!F136+'[1]Publikasi '!G154</f>
        <v>0</v>
      </c>
      <c r="AC73" s="155"/>
      <c r="AD73" s="155"/>
      <c r="AE73" s="155"/>
      <c r="AF73" s="155"/>
      <c r="AG73" s="155"/>
      <c r="AH73" s="156"/>
    </row>
    <row r="74" spans="2:34" ht="18" customHeight="1" x14ac:dyDescent="0.35">
      <c r="B74" s="189"/>
      <c r="C74" s="16"/>
      <c r="D74" s="16"/>
      <c r="E74" s="16"/>
      <c r="F74" s="17"/>
      <c r="G74" s="139"/>
      <c r="H74" s="183" t="s">
        <v>73</v>
      </c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84"/>
      <c r="AA74" s="185"/>
      <c r="AB74" s="154"/>
      <c r="AC74" s="155"/>
      <c r="AD74" s="155"/>
      <c r="AE74" s="155"/>
      <c r="AF74" s="155"/>
      <c r="AG74" s="155"/>
      <c r="AH74" s="156"/>
    </row>
    <row r="75" spans="2:34" ht="16.5" customHeight="1" x14ac:dyDescent="0.35">
      <c r="B75" s="189"/>
      <c r="C75" s="16"/>
      <c r="D75" s="16"/>
      <c r="E75" s="16"/>
      <c r="F75" s="17"/>
      <c r="G75" s="163">
        <v>19</v>
      </c>
      <c r="H75" s="218" t="s">
        <v>74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20"/>
      <c r="AB75" s="221">
        <f>SUM(AB69:AH74)</f>
        <v>0</v>
      </c>
      <c r="AC75" s="222"/>
      <c r="AD75" s="222"/>
      <c r="AE75" s="222"/>
      <c r="AF75" s="222"/>
      <c r="AG75" s="222"/>
      <c r="AH75" s="223"/>
    </row>
    <row r="76" spans="2:34" ht="6" customHeight="1" x14ac:dyDescent="0.35">
      <c r="B76" s="59"/>
      <c r="C76" s="60"/>
      <c r="D76" s="60"/>
      <c r="E76" s="60"/>
      <c r="F76" s="61"/>
      <c r="G76" s="172"/>
      <c r="H76" s="218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20"/>
      <c r="AB76" s="224"/>
      <c r="AC76" s="225"/>
      <c r="AD76" s="225"/>
      <c r="AE76" s="225"/>
      <c r="AF76" s="225"/>
      <c r="AG76" s="225"/>
      <c r="AH76" s="226"/>
    </row>
    <row r="77" spans="2:34" ht="6" customHeight="1" x14ac:dyDescent="0.35">
      <c r="B77" s="189"/>
      <c r="C77" s="16"/>
      <c r="D77" s="16"/>
      <c r="E77" s="16"/>
      <c r="F77" s="17"/>
      <c r="G77" s="193">
        <v>20</v>
      </c>
      <c r="H77" s="227" t="s">
        <v>75</v>
      </c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9"/>
      <c r="AB77" s="154">
        <f>'[1]Pengembangan Ilmu'!G18</f>
        <v>0</v>
      </c>
      <c r="AC77" s="155"/>
      <c r="AD77" s="155"/>
      <c r="AE77" s="155"/>
      <c r="AF77" s="155"/>
      <c r="AG77" s="155"/>
      <c r="AH77" s="156"/>
    </row>
    <row r="78" spans="2:34" ht="16.5" customHeight="1" x14ac:dyDescent="0.35">
      <c r="B78" s="230" t="s">
        <v>76</v>
      </c>
      <c r="C78" s="203" t="s">
        <v>44</v>
      </c>
      <c r="D78" s="203"/>
      <c r="E78" s="203"/>
      <c r="F78" s="231"/>
      <c r="G78" s="198"/>
      <c r="H78" s="227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9"/>
      <c r="AB78" s="154"/>
      <c r="AC78" s="155"/>
      <c r="AD78" s="155"/>
      <c r="AE78" s="155"/>
      <c r="AF78" s="155"/>
      <c r="AG78" s="155"/>
      <c r="AH78" s="156"/>
    </row>
    <row r="79" spans="2:34" ht="20.25" customHeight="1" x14ac:dyDescent="0.35">
      <c r="B79" s="232"/>
      <c r="C79" s="203" t="s">
        <v>77</v>
      </c>
      <c r="D79" s="203"/>
      <c r="E79" s="203"/>
      <c r="F79" s="231"/>
      <c r="G79" s="148">
        <v>21</v>
      </c>
      <c r="H79" s="162" t="s">
        <v>78</v>
      </c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8"/>
      <c r="AB79" s="154">
        <f>'[1]Pengembangan Ilmu'!H44</f>
        <v>0</v>
      </c>
      <c r="AC79" s="155"/>
      <c r="AD79" s="155"/>
      <c r="AE79" s="155"/>
      <c r="AF79" s="155"/>
      <c r="AG79" s="155"/>
      <c r="AH79" s="156"/>
    </row>
    <row r="80" spans="2:34" ht="17.25" customHeight="1" x14ac:dyDescent="0.35">
      <c r="B80" s="232"/>
      <c r="C80" s="203" t="s">
        <v>79</v>
      </c>
      <c r="D80" s="203"/>
      <c r="E80" s="203"/>
      <c r="F80" s="231"/>
      <c r="G80" s="163">
        <v>22</v>
      </c>
      <c r="H80" s="218" t="s">
        <v>80</v>
      </c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20"/>
      <c r="AB80" s="208">
        <f>SUM(AB77:AH79)</f>
        <v>0</v>
      </c>
      <c r="AC80" s="206"/>
      <c r="AD80" s="206"/>
      <c r="AE80" s="206"/>
      <c r="AF80" s="206"/>
      <c r="AG80" s="206"/>
      <c r="AH80" s="207"/>
    </row>
    <row r="81" spans="2:34" ht="6" customHeight="1" x14ac:dyDescent="0.35">
      <c r="B81" s="233"/>
      <c r="C81" s="234"/>
      <c r="D81" s="234"/>
      <c r="E81" s="234"/>
      <c r="F81" s="235"/>
      <c r="G81" s="172"/>
      <c r="H81" s="218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20"/>
      <c r="AB81" s="208"/>
      <c r="AC81" s="206"/>
      <c r="AD81" s="206"/>
      <c r="AE81" s="206"/>
      <c r="AF81" s="206"/>
      <c r="AG81" s="206"/>
      <c r="AH81" s="207"/>
    </row>
    <row r="82" spans="2:34" ht="6" customHeight="1" x14ac:dyDescent="0.35">
      <c r="B82" s="146"/>
      <c r="C82" s="236"/>
      <c r="D82" s="16"/>
      <c r="E82" s="16"/>
      <c r="F82" s="17"/>
      <c r="G82" s="180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1"/>
    </row>
    <row r="83" spans="2:34" ht="15.75" customHeight="1" x14ac:dyDescent="0.35">
      <c r="B83" s="186" t="s">
        <v>81</v>
      </c>
      <c r="C83" s="49" t="s">
        <v>82</v>
      </c>
      <c r="D83" s="16"/>
      <c r="E83" s="16"/>
      <c r="F83" s="17"/>
      <c r="G83" s="237" t="s">
        <v>83</v>
      </c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2:34" ht="15" customHeight="1" x14ac:dyDescent="0.35">
      <c r="B84" s="189"/>
      <c r="C84" s="240" t="s">
        <v>84</v>
      </c>
      <c r="D84" s="16"/>
      <c r="E84" s="16"/>
      <c r="F84" s="17"/>
      <c r="G84" s="237" t="s">
        <v>85</v>
      </c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2:34" ht="15.75" customHeight="1" x14ac:dyDescent="0.35">
      <c r="B85" s="189"/>
      <c r="C85" s="16"/>
      <c r="D85" s="16"/>
      <c r="E85" s="16"/>
      <c r="F85" s="17"/>
      <c r="G85" s="237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2:34" ht="15" customHeight="1" x14ac:dyDescent="0.35">
      <c r="B86" s="189"/>
      <c r="C86" s="16"/>
      <c r="D86" s="16"/>
      <c r="E86" s="16"/>
      <c r="F86" s="17"/>
      <c r="G86" s="237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2:34" ht="6" customHeight="1" x14ac:dyDescent="0.35">
      <c r="B87" s="189"/>
      <c r="C87" s="16"/>
      <c r="D87" s="16"/>
      <c r="E87" s="16"/>
      <c r="F87" s="17"/>
      <c r="G87" s="241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3"/>
    </row>
    <row r="88" spans="2:34" ht="15" customHeight="1" x14ac:dyDescent="0.35">
      <c r="B88" s="189"/>
      <c r="C88" s="16"/>
      <c r="D88" s="16"/>
      <c r="E88" s="16"/>
      <c r="F88" s="17"/>
      <c r="G88" s="244" t="s">
        <v>86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6"/>
    </row>
    <row r="89" spans="2:34" ht="8.25" customHeight="1" x14ac:dyDescent="0.35">
      <c r="B89" s="189"/>
      <c r="C89" s="16"/>
      <c r="D89" s="16"/>
      <c r="E89" s="16"/>
      <c r="F89" s="17"/>
      <c r="G89" s="247"/>
      <c r="H89" s="248"/>
      <c r="I89" s="248"/>
      <c r="J89" s="248"/>
      <c r="K89" s="248"/>
      <c r="L89" s="248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8"/>
      <c r="Y89" s="249"/>
      <c r="Z89" s="249"/>
      <c r="AA89" s="249"/>
      <c r="AB89" s="249"/>
      <c r="AC89" s="249"/>
      <c r="AD89" s="249"/>
      <c r="AE89" s="249"/>
      <c r="AF89" s="249"/>
      <c r="AG89" s="249"/>
      <c r="AH89" s="250"/>
    </row>
    <row r="90" spans="2:34" ht="18" customHeight="1" x14ac:dyDescent="0.35">
      <c r="B90" s="189"/>
      <c r="C90" s="16"/>
      <c r="D90" s="16"/>
      <c r="E90" s="16"/>
      <c r="F90" s="17"/>
      <c r="G90" s="247" t="s">
        <v>87</v>
      </c>
      <c r="H90" s="248"/>
      <c r="I90" s="248"/>
      <c r="J90" s="248"/>
      <c r="K90" s="248"/>
      <c r="L90" s="251"/>
      <c r="M90" s="248"/>
      <c r="N90" s="248" t="s">
        <v>14</v>
      </c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52"/>
    </row>
    <row r="91" spans="2:34" ht="15" customHeight="1" x14ac:dyDescent="0.35">
      <c r="B91" s="189"/>
      <c r="C91" s="16"/>
      <c r="D91" s="16"/>
      <c r="E91" s="16"/>
      <c r="F91" s="17"/>
      <c r="G91" s="247"/>
      <c r="H91" s="248"/>
      <c r="I91" s="248"/>
      <c r="J91" s="248"/>
      <c r="K91" s="248"/>
      <c r="L91" s="251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52"/>
    </row>
    <row r="92" spans="2:34" ht="15" customHeight="1" x14ac:dyDescent="0.35">
      <c r="B92" s="189"/>
      <c r="C92" s="16"/>
      <c r="D92" s="16"/>
      <c r="E92" s="16"/>
      <c r="F92" s="17"/>
      <c r="G92" s="247"/>
      <c r="H92" s="248"/>
      <c r="I92" s="248"/>
      <c r="J92" s="248"/>
      <c r="K92" s="248"/>
      <c r="L92" s="251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52"/>
    </row>
    <row r="93" spans="2:34" ht="15" customHeight="1" x14ac:dyDescent="0.35">
      <c r="B93" s="189"/>
      <c r="C93" s="16"/>
      <c r="D93" s="16"/>
      <c r="E93" s="16"/>
      <c r="F93" s="17"/>
      <c r="G93" s="247" t="s">
        <v>88</v>
      </c>
      <c r="H93" s="248"/>
      <c r="I93" s="248"/>
      <c r="J93" s="248"/>
      <c r="K93" s="248"/>
      <c r="L93" s="251"/>
      <c r="M93" s="248"/>
      <c r="N93" s="248" t="s">
        <v>89</v>
      </c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52"/>
    </row>
    <row r="94" spans="2:34" ht="12.75" customHeight="1" x14ac:dyDescent="0.35">
      <c r="B94" s="189"/>
      <c r="C94" s="16"/>
      <c r="D94" s="16"/>
      <c r="E94" s="16"/>
      <c r="F94" s="17"/>
      <c r="G94" s="247"/>
      <c r="H94" s="248"/>
      <c r="I94" s="248"/>
      <c r="J94" s="248"/>
      <c r="K94" s="248"/>
      <c r="L94" s="251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52"/>
    </row>
    <row r="95" spans="2:34" ht="12.75" customHeight="1" x14ac:dyDescent="0.35">
      <c r="B95" s="189"/>
      <c r="C95" s="16"/>
      <c r="D95" s="16"/>
      <c r="E95" s="16"/>
      <c r="F95" s="17"/>
      <c r="G95" s="65" t="s">
        <v>90</v>
      </c>
      <c r="H95" s="248"/>
      <c r="I95" s="248"/>
      <c r="J95" s="248"/>
      <c r="K95" s="248"/>
      <c r="L95" s="251"/>
      <c r="M95" s="248"/>
      <c r="N95" s="248" t="s">
        <v>91</v>
      </c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52"/>
    </row>
    <row r="96" spans="2:34" ht="7.5" customHeight="1" x14ac:dyDescent="0.35">
      <c r="B96" s="59"/>
      <c r="C96" s="60"/>
      <c r="D96" s="60"/>
      <c r="E96" s="60"/>
      <c r="F96" s="61"/>
      <c r="G96" s="114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2"/>
    </row>
    <row r="97" spans="2:34" ht="6" customHeight="1" x14ac:dyDescent="0.35">
      <c r="B97" s="3"/>
      <c r="C97" s="4"/>
      <c r="D97" s="4"/>
      <c r="E97" s="4"/>
      <c r="F97" s="4"/>
      <c r="G97" s="180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1"/>
    </row>
    <row r="98" spans="2:34" ht="20.25" customHeight="1" x14ac:dyDescent="0.35">
      <c r="B98" s="204" t="s">
        <v>92</v>
      </c>
      <c r="C98" s="203" t="s">
        <v>93</v>
      </c>
      <c r="D98" s="253"/>
      <c r="E98" s="16"/>
      <c r="F98" s="16"/>
      <c r="G98" s="254" t="s">
        <v>94</v>
      </c>
      <c r="H98" s="255" t="s">
        <v>95</v>
      </c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6"/>
    </row>
    <row r="99" spans="2:34" ht="20.25" customHeight="1" x14ac:dyDescent="0.35">
      <c r="B99" s="204"/>
      <c r="C99" s="203"/>
      <c r="D99" s="253"/>
      <c r="E99" s="16"/>
      <c r="F99" s="16"/>
      <c r="G99" s="257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4"/>
    </row>
    <row r="100" spans="2:34" ht="6" customHeight="1" x14ac:dyDescent="0.35">
      <c r="B100" s="59"/>
      <c r="C100" s="60"/>
      <c r="D100" s="60"/>
      <c r="E100" s="60"/>
      <c r="F100" s="60"/>
      <c r="G100" s="258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</row>
    <row r="101" spans="2:34" ht="20.25" customHeight="1" x14ac:dyDescent="0.35">
      <c r="G101" s="261"/>
      <c r="H101" s="261"/>
      <c r="I101" s="261"/>
      <c r="J101" s="261"/>
      <c r="K101" s="261"/>
      <c r="L101" s="261"/>
      <c r="M101" s="261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1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1"/>
      <c r="H104" s="261"/>
      <c r="I104" s="261"/>
      <c r="J104" s="261"/>
      <c r="K104" s="261"/>
      <c r="N104" s="263"/>
    </row>
    <row r="105" spans="2:34" ht="20.25" customHeight="1" x14ac:dyDescent="0.35">
      <c r="G105" s="261"/>
      <c r="H105" s="261"/>
      <c r="I105" s="261"/>
      <c r="J105" s="261"/>
      <c r="K105" s="261"/>
      <c r="L105" s="263"/>
    </row>
    <row r="106" spans="2:34" ht="20.25" customHeight="1" x14ac:dyDescent="0.35">
      <c r="G106" s="261"/>
      <c r="H106" s="261"/>
      <c r="I106" s="261"/>
      <c r="J106" s="261"/>
      <c r="K106" s="261"/>
      <c r="L106" s="263"/>
    </row>
    <row r="107" spans="2:34" ht="20.25" customHeight="1" x14ac:dyDescent="0.35">
      <c r="G107" s="261"/>
      <c r="H107" s="261"/>
      <c r="I107" s="261"/>
      <c r="J107" s="261"/>
      <c r="K107" s="261"/>
      <c r="L107" s="263"/>
    </row>
    <row r="108" spans="2:34" ht="20.25" customHeight="1" x14ac:dyDescent="0.35">
      <c r="G108" s="261"/>
      <c r="H108" s="261"/>
      <c r="I108" s="261"/>
      <c r="J108" s="261"/>
      <c r="K108" s="261"/>
      <c r="N108" s="263"/>
    </row>
    <row r="109" spans="2:34" ht="20.25" customHeight="1" x14ac:dyDescent="0.35">
      <c r="G109" s="261"/>
      <c r="H109" s="261"/>
      <c r="I109" s="261"/>
      <c r="J109" s="261"/>
      <c r="K109" s="261"/>
      <c r="L109" s="263"/>
    </row>
    <row r="110" spans="2:34" ht="20.25" customHeight="1" x14ac:dyDescent="0.35">
      <c r="G110" s="261"/>
      <c r="H110" s="261"/>
      <c r="I110" s="261"/>
      <c r="J110" s="261"/>
      <c r="K110" s="261"/>
      <c r="N110" s="263"/>
    </row>
    <row r="111" spans="2:34" ht="6" customHeight="1" x14ac:dyDescent="0.35"/>
    <row r="123" spans="2:34" ht="6" customHeight="1" x14ac:dyDescent="0.35"/>
    <row r="124" spans="2:34" ht="20.25" customHeight="1" x14ac:dyDescent="0.35"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</row>
    <row r="125" spans="2:34" x14ac:dyDescent="0.35">
      <c r="B125" s="261"/>
      <c r="C125" s="261"/>
      <c r="D125" s="261"/>
      <c r="E125" s="261"/>
      <c r="F125" s="261"/>
      <c r="G125" s="261"/>
      <c r="H125" s="261"/>
    </row>
    <row r="126" spans="2:34" ht="20.25" customHeight="1" x14ac:dyDescent="0.35">
      <c r="B126" s="263"/>
      <c r="C126" s="265"/>
      <c r="D126" s="265"/>
      <c r="E126" s="265"/>
      <c r="F126" s="265"/>
      <c r="G126" s="265"/>
      <c r="H126" s="266"/>
      <c r="I126" s="267"/>
    </row>
    <row r="127" spans="2:34" ht="12" customHeight="1" x14ac:dyDescent="0.35">
      <c r="B127" s="263"/>
      <c r="C127" s="265"/>
      <c r="D127" s="265"/>
      <c r="E127" s="265"/>
      <c r="F127" s="265"/>
      <c r="G127" s="265"/>
      <c r="H127" s="266"/>
    </row>
    <row r="128" spans="2:34" ht="20.25" customHeight="1" x14ac:dyDescent="0.35">
      <c r="B128" s="263"/>
      <c r="C128" s="265"/>
      <c r="D128" s="265"/>
      <c r="E128" s="265"/>
      <c r="F128" s="265"/>
      <c r="G128" s="265"/>
      <c r="H128" s="266"/>
      <c r="I128" s="267"/>
    </row>
    <row r="129" spans="2:9" ht="12" customHeight="1" x14ac:dyDescent="0.35">
      <c r="B129" s="263"/>
      <c r="C129" s="265"/>
      <c r="D129" s="265"/>
      <c r="E129" s="265"/>
      <c r="F129" s="265"/>
      <c r="G129" s="265"/>
      <c r="H129" s="266"/>
    </row>
    <row r="130" spans="2:9" ht="20.25" customHeight="1" x14ac:dyDescent="0.35">
      <c r="B130" s="263"/>
      <c r="C130" s="265"/>
      <c r="D130" s="265"/>
      <c r="E130" s="265"/>
      <c r="F130" s="265"/>
      <c r="G130" s="265"/>
      <c r="H130" s="266"/>
      <c r="I130" s="267"/>
    </row>
    <row r="131" spans="2:9" ht="12" customHeight="1" x14ac:dyDescent="0.35">
      <c r="B131" s="263"/>
      <c r="C131" s="265"/>
      <c r="D131" s="265"/>
      <c r="E131" s="265"/>
      <c r="F131" s="265"/>
      <c r="G131" s="265"/>
      <c r="H131" s="266"/>
    </row>
    <row r="132" spans="2:9" ht="20.25" customHeight="1" x14ac:dyDescent="0.35">
      <c r="B132" s="263"/>
      <c r="C132" s="265"/>
      <c r="D132" s="265"/>
      <c r="E132" s="265"/>
      <c r="F132" s="265"/>
      <c r="G132" s="265"/>
      <c r="H132" s="266"/>
      <c r="I132" s="267"/>
    </row>
    <row r="133" spans="2:9" ht="12" customHeight="1" x14ac:dyDescent="0.35">
      <c r="B133" s="261"/>
      <c r="C133" s="261"/>
      <c r="D133" s="261"/>
      <c r="E133" s="261"/>
      <c r="F133" s="261"/>
      <c r="G133" s="261"/>
    </row>
    <row r="134" spans="2:9" ht="20.25" customHeight="1" x14ac:dyDescent="0.35">
      <c r="B134" s="261"/>
      <c r="C134" s="261"/>
      <c r="D134" s="261"/>
      <c r="E134" s="261"/>
      <c r="F134" s="261"/>
      <c r="G134" s="261"/>
      <c r="I134" s="267"/>
    </row>
    <row r="135" spans="2:9" ht="12" customHeight="1" x14ac:dyDescent="0.35">
      <c r="I135" s="267"/>
    </row>
    <row r="136" spans="2:9" ht="20.25" customHeight="1" x14ac:dyDescent="0.35">
      <c r="B136" s="261"/>
      <c r="C136" s="261"/>
      <c r="D136" s="261"/>
      <c r="E136" s="261"/>
      <c r="F136" s="261"/>
      <c r="I136" s="267"/>
    </row>
    <row r="137" spans="2:9" ht="12" customHeight="1" x14ac:dyDescent="0.35">
      <c r="B137" s="261"/>
      <c r="C137" s="261"/>
      <c r="D137" s="261"/>
      <c r="E137" s="261"/>
      <c r="F137" s="261"/>
      <c r="I137" s="267"/>
    </row>
    <row r="138" spans="2:9" ht="20.25" customHeight="1" x14ac:dyDescent="0.35">
      <c r="B138" s="261"/>
      <c r="C138" s="261"/>
      <c r="D138" s="261"/>
      <c r="E138" s="261"/>
      <c r="F138" s="261"/>
      <c r="I138" s="267"/>
    </row>
    <row r="139" spans="2:9" ht="12" customHeight="1" x14ac:dyDescent="0.35">
      <c r="B139" s="261"/>
      <c r="C139" s="261"/>
      <c r="D139" s="261"/>
      <c r="E139" s="261"/>
      <c r="F139" s="261"/>
      <c r="I139" s="267"/>
    </row>
    <row r="140" spans="2:9" ht="20.25" customHeight="1" x14ac:dyDescent="0.35">
      <c r="B140" s="261"/>
      <c r="C140" s="261"/>
      <c r="D140" s="261"/>
      <c r="E140" s="261"/>
      <c r="F140" s="261"/>
      <c r="I140" s="26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1"/>
      <c r="C145" s="261"/>
      <c r="D145" s="261"/>
      <c r="E145" s="261"/>
      <c r="F145" s="261"/>
      <c r="I145" s="267"/>
    </row>
    <row r="146" spans="2:34" ht="6" customHeight="1" x14ac:dyDescent="0.35"/>
    <row r="147" spans="2:34" ht="6" customHeight="1" x14ac:dyDescent="0.35"/>
    <row r="148" spans="2:34" x14ac:dyDescent="0.35">
      <c r="B148" s="268"/>
      <c r="C148" s="261"/>
      <c r="I148" s="26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1"/>
    </row>
    <row r="152" spans="2:34" ht="6" customHeight="1" x14ac:dyDescent="0.35"/>
    <row r="154" spans="2:34" ht="20.25" customHeight="1" x14ac:dyDescent="0.35"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6"/>
    </row>
    <row r="155" spans="2:34" ht="20.25" customHeight="1" x14ac:dyDescent="0.35"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6"/>
    </row>
    <row r="156" spans="2:34" ht="20.25" customHeight="1" x14ac:dyDescent="0.35"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6"/>
    </row>
    <row r="157" spans="2:34" ht="20.25" customHeight="1" x14ac:dyDescent="0.35"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6"/>
    </row>
    <row r="158" spans="2:34" x14ac:dyDescent="0.35"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H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A4CE3C8A-D040-43CD-B19E-C27FE47F435F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917F-2CCF-40B1-9C1A-6BA82416C80B}">
  <sheetPr>
    <tabColor theme="1"/>
  </sheetPr>
  <dimension ref="B2:AM158"/>
  <sheetViews>
    <sheetView showGridLines="0" topLeftCell="A65" zoomScale="75" zoomScaleNormal="75" workbookViewId="0">
      <selection activeCell="AK78" sqref="AK78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'[2]Form P2KB 01'!Y7:AA8</f>
        <v>0</v>
      </c>
      <c r="Z7" s="36"/>
      <c r="AA7" s="37"/>
      <c r="AB7" s="35">
        <v>1</v>
      </c>
      <c r="AC7" s="36"/>
      <c r="AD7" s="37"/>
      <c r="AE7" s="35"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v>9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1</v>
      </c>
      <c r="L13" s="71">
        <f>'[2]Form P2KB 01'!L13</f>
        <v>0</v>
      </c>
      <c r="M13" s="71">
        <f>'[2]Form P2KB 01'!M13</f>
        <v>7</v>
      </c>
      <c r="N13" s="71">
        <f>'[2]Form P2KB 01'!N13</f>
        <v>7</v>
      </c>
      <c r="O13" s="71">
        <f>'[2]Form P2KB 01'!O13</f>
        <v>9</v>
      </c>
      <c r="P13" s="71">
        <f>'[2]Form P2KB 01'!P13</f>
        <v>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85">
        <f>'[2]Form P2KB 01'!F16</f>
        <v>1</v>
      </c>
      <c r="G16" s="85">
        <f>'[2]Form P2KB 01'!G16</f>
        <v>3</v>
      </c>
      <c r="H16" s="85">
        <f>'[2]Form P2KB 01'!H16</f>
        <v>4</v>
      </c>
      <c r="I16" s="86"/>
      <c r="J16" s="85">
        <f>'[2]Form P2KB 01'!J16</f>
        <v>2</v>
      </c>
      <c r="K16" s="85">
        <f>'[2]Form P2KB 01'!K16</f>
        <v>0</v>
      </c>
      <c r="L16" s="85">
        <f>'[2]Form P2KB 01'!L16</f>
        <v>1</v>
      </c>
      <c r="M16" s="85">
        <f>'[2]Form P2KB 01'!M16</f>
        <v>8</v>
      </c>
      <c r="N16" s="86"/>
      <c r="O16" s="85">
        <f>'[2]Form P2KB 01'!O16</f>
        <v>0</v>
      </c>
      <c r="P16" s="85">
        <f>'[2]Form P2KB 01'!P16</f>
        <v>0</v>
      </c>
      <c r="Q16" s="85">
        <f>'[2]Form P2KB 01'!Q16</f>
        <v>4</v>
      </c>
      <c r="R16" s="85">
        <f>'[2]Form P2KB 01'!R16</f>
        <v>1</v>
      </c>
      <c r="S16" s="86"/>
      <c r="T16" s="85">
        <f>'[2]Form P2KB 01'!T16</f>
        <v>0</v>
      </c>
      <c r="U16" s="87">
        <f>'[2]Form P2KB 01'!U16</f>
        <v>5</v>
      </c>
      <c r="V16" s="88"/>
      <c r="W16" s="87">
        <f>'[2]Form P2KB 01'!W16</f>
        <v>2</v>
      </c>
      <c r="X16" s="88"/>
      <c r="Y16" s="87">
        <f>'[2]Form P2KB 01'!Y16</f>
        <v>0</v>
      </c>
      <c r="Z16" s="88"/>
      <c r="AA16" s="87">
        <f>'[2]Form P2KB 01'!AA16</f>
        <v>9</v>
      </c>
      <c r="AB16" s="88"/>
      <c r="AC16" s="73"/>
      <c r="AD16" s="73"/>
      <c r="AE16" s="73"/>
      <c r="AF16" s="73"/>
      <c r="AG16" s="73"/>
      <c r="AH16" s="73"/>
    </row>
    <row r="17" spans="2:39" ht="6" customHeight="1" x14ac:dyDescent="0.35">
      <c r="B17" s="89"/>
      <c r="C17" s="90"/>
      <c r="D17" s="76"/>
      <c r="E17" s="9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2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9" ht="15.5" customHeight="1" x14ac:dyDescent="0.35">
      <c r="B19" s="89"/>
      <c r="C19" s="90"/>
      <c r="D19" s="76" t="s">
        <v>14</v>
      </c>
      <c r="E19" s="91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M19" s="94"/>
    </row>
    <row r="20" spans="2:39" ht="6.75" customHeight="1" x14ac:dyDescent="0.35">
      <c r="B20" s="95" t="s">
        <v>18</v>
      </c>
      <c r="C20" s="96"/>
      <c r="D20" s="83"/>
      <c r="E20" s="84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9" x14ac:dyDescent="0.35">
      <c r="B21" s="97"/>
      <c r="C21" s="98"/>
      <c r="D21" s="76" t="s">
        <v>14</v>
      </c>
      <c r="E21" s="91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4"/>
    </row>
    <row r="22" spans="2:39" ht="17.25" customHeight="1" x14ac:dyDescent="0.35">
      <c r="B22" s="74" t="s">
        <v>20</v>
      </c>
      <c r="C22" s="99"/>
      <c r="D22" s="76" t="s">
        <v>14</v>
      </c>
      <c r="E22" s="91"/>
      <c r="F22" s="100">
        <v>31650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9" ht="5.25" customHeight="1" x14ac:dyDescent="0.35">
      <c r="B23" s="62" t="s">
        <v>21</v>
      </c>
      <c r="C23" s="63"/>
      <c r="D23" s="83"/>
      <c r="E23" s="84"/>
      <c r="F23" s="92" t="s">
        <v>22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9" x14ac:dyDescent="0.35">
      <c r="B24" s="89"/>
      <c r="C24" s="90"/>
      <c r="D24" s="76" t="s">
        <v>14</v>
      </c>
      <c r="E24" s="91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1">
        <v>45164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9" ht="15" customHeight="1" x14ac:dyDescent="0.35">
      <c r="B26" s="89"/>
      <c r="C26" s="90"/>
      <c r="D26" s="76" t="s">
        <v>14</v>
      </c>
      <c r="E26" s="9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2"/>
      <c r="C27" s="103"/>
      <c r="D27" s="83"/>
      <c r="E27" s="84"/>
      <c r="F27" s="92" t="s">
        <v>24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04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4"/>
    </row>
    <row r="29" spans="2:39" ht="3" customHeight="1" x14ac:dyDescent="0.35">
      <c r="B29" s="74"/>
      <c r="C29" s="99"/>
      <c r="D29" s="76"/>
      <c r="E29" s="9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108"/>
    </row>
    <row r="30" spans="2:39" ht="19.5" customHeight="1" x14ac:dyDescent="0.35">
      <c r="B30" s="89" t="s">
        <v>26</v>
      </c>
      <c r="C30" s="90"/>
      <c r="D30" s="76" t="s">
        <v>14</v>
      </c>
      <c r="E30" s="91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8"/>
    </row>
    <row r="31" spans="2:39" ht="4.5" customHeight="1" x14ac:dyDescent="0.35">
      <c r="B31" s="62" t="s">
        <v>28</v>
      </c>
      <c r="C31" s="63"/>
      <c r="D31" s="83"/>
      <c r="E31" s="84"/>
      <c r="F31" s="92" t="s">
        <v>29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9" x14ac:dyDescent="0.35">
      <c r="B32" s="89"/>
      <c r="C32" s="90"/>
      <c r="D32" s="76" t="s">
        <v>14</v>
      </c>
      <c r="E32" s="9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2" t="s">
        <v>31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6" t="s">
        <v>14</v>
      </c>
      <c r="E34" s="9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2" t="s">
        <v>33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6" t="s">
        <v>14</v>
      </c>
      <c r="E36" s="9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2">
        <f>'[2]Form P2KB 01'!F37:AH38</f>
        <v>12860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6" t="s">
        <v>14</v>
      </c>
      <c r="E38" s="9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9" t="s">
        <v>36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6" t="s">
        <v>14</v>
      </c>
      <c r="E40" s="9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2">
        <f>'[2]Form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6" t="s">
        <v>14</v>
      </c>
      <c r="E42" s="9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9" t="s">
        <v>39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6" t="s">
        <v>14</v>
      </c>
      <c r="E44" s="9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10" t="s">
        <v>41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2:34" x14ac:dyDescent="0.35">
      <c r="B46" s="67"/>
      <c r="C46" s="68"/>
      <c r="D46" s="69"/>
      <c r="E46" s="8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</row>
    <row r="47" spans="2:34" ht="6" customHeight="1" x14ac:dyDescent="0.35">
      <c r="B47" s="89"/>
      <c r="C47" s="90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2:34" ht="42.75" customHeight="1" x14ac:dyDescent="0.3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9" t="s">
        <v>42</v>
      </c>
      <c r="AC48" s="120"/>
      <c r="AD48" s="120"/>
      <c r="AE48" s="120"/>
      <c r="AF48" s="120"/>
      <c r="AG48" s="120"/>
      <c r="AH48" s="121"/>
    </row>
    <row r="49" spans="2:34" ht="6" customHeight="1" x14ac:dyDescent="0.35">
      <c r="B49" s="3"/>
      <c r="C49" s="4"/>
      <c r="D49" s="4"/>
      <c r="E49" s="4"/>
      <c r="F49" s="5"/>
      <c r="G49" s="12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3"/>
      <c r="AA49" s="65"/>
      <c r="AB49" s="124">
        <f>[2]Profesional!I39+[2]Profesional!H81</f>
        <v>0</v>
      </c>
      <c r="AC49" s="125"/>
      <c r="AD49" s="125"/>
      <c r="AE49" s="125"/>
      <c r="AF49" s="125"/>
      <c r="AG49" s="125"/>
      <c r="AH49" s="126"/>
    </row>
    <row r="50" spans="2:34" ht="16.5" customHeight="1" x14ac:dyDescent="0.35">
      <c r="B50" s="127" t="s">
        <v>43</v>
      </c>
      <c r="C50" s="128" t="s">
        <v>44</v>
      </c>
      <c r="D50" s="129"/>
      <c r="E50" s="129"/>
      <c r="F50" s="130"/>
      <c r="G50" s="131">
        <v>1</v>
      </c>
      <c r="H50" s="132" t="s">
        <v>45</v>
      </c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65"/>
      <c r="AA50" s="134"/>
      <c r="AB50" s="135"/>
      <c r="AC50" s="136"/>
      <c r="AD50" s="136"/>
      <c r="AE50" s="136"/>
      <c r="AF50" s="136"/>
      <c r="AG50" s="136"/>
      <c r="AH50" s="137"/>
    </row>
    <row r="51" spans="2:34" ht="15.75" customHeight="1" x14ac:dyDescent="0.35">
      <c r="B51" s="138"/>
      <c r="C51" s="128" t="s">
        <v>46</v>
      </c>
      <c r="D51" s="129"/>
      <c r="E51" s="129"/>
      <c r="F51" s="130"/>
      <c r="G51" s="139"/>
      <c r="H51" s="140" t="s">
        <v>47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77"/>
      <c r="AA51" s="142"/>
      <c r="AB51" s="143"/>
      <c r="AC51" s="144"/>
      <c r="AD51" s="144"/>
      <c r="AE51" s="144"/>
      <c r="AF51" s="144"/>
      <c r="AG51" s="144"/>
      <c r="AH51" s="145"/>
    </row>
    <row r="52" spans="2:34" ht="20.25" customHeight="1" x14ac:dyDescent="0.35">
      <c r="B52" s="146"/>
      <c r="C52" s="147"/>
      <c r="D52" s="129"/>
      <c r="E52" s="129"/>
      <c r="F52" s="130"/>
      <c r="G52" s="148">
        <v>2</v>
      </c>
      <c r="H52" s="149" t="s">
        <v>48</v>
      </c>
      <c r="I52" s="150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153"/>
      <c r="AB52" s="154">
        <f>[2]Profesional!H124</f>
        <v>1</v>
      </c>
      <c r="AC52" s="155"/>
      <c r="AD52" s="155"/>
      <c r="AE52" s="155"/>
      <c r="AF52" s="155"/>
      <c r="AG52" s="155"/>
      <c r="AH52" s="156"/>
    </row>
    <row r="53" spans="2:34" ht="20.25" customHeight="1" x14ac:dyDescent="0.35">
      <c r="B53" s="146"/>
      <c r="C53" s="147"/>
      <c r="D53" s="129"/>
      <c r="E53" s="129"/>
      <c r="F53" s="130"/>
      <c r="G53" s="157">
        <v>3</v>
      </c>
      <c r="H53" s="149" t="s">
        <v>49</v>
      </c>
      <c r="I53" s="150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8"/>
      <c r="V53" s="158"/>
      <c r="W53" s="158"/>
      <c r="X53" s="158"/>
      <c r="Y53" s="158"/>
      <c r="Z53" s="152"/>
      <c r="AA53" s="153"/>
      <c r="AB53" s="154">
        <f>[2]Profesional!I181</f>
        <v>0</v>
      </c>
      <c r="AC53" s="155"/>
      <c r="AD53" s="155"/>
      <c r="AE53" s="155"/>
      <c r="AF53" s="155"/>
      <c r="AG53" s="155"/>
      <c r="AH53" s="156"/>
    </row>
    <row r="54" spans="2:34" ht="20.25" customHeight="1" x14ac:dyDescent="0.35">
      <c r="B54" s="146"/>
      <c r="C54" s="159"/>
      <c r="D54" s="160"/>
      <c r="E54" s="160"/>
      <c r="F54" s="161"/>
      <c r="G54" s="157">
        <v>4</v>
      </c>
      <c r="H54" s="162" t="s">
        <v>50</v>
      </c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8"/>
      <c r="V54" s="158"/>
      <c r="W54" s="158"/>
      <c r="X54" s="158"/>
      <c r="Y54" s="158"/>
      <c r="Z54" s="152"/>
      <c r="AA54" s="153"/>
      <c r="AB54" s="154">
        <f>[2]Profesional!G198+[2]Profesional!G228+[2]Profesional!G244+[2]Profesional!H261</f>
        <v>35</v>
      </c>
      <c r="AC54" s="155"/>
      <c r="AD54" s="155"/>
      <c r="AE54" s="155"/>
      <c r="AF54" s="155"/>
      <c r="AG54" s="155"/>
      <c r="AH54" s="156"/>
    </row>
    <row r="55" spans="2:34" ht="17.25" customHeight="1" x14ac:dyDescent="0.35">
      <c r="B55" s="146"/>
      <c r="C55" s="147"/>
      <c r="D55" s="129"/>
      <c r="E55" s="129"/>
      <c r="F55" s="130"/>
      <c r="G55" s="163">
        <v>5</v>
      </c>
      <c r="H55" s="164" t="s">
        <v>51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67">
        <f>SUM(AB49:AH54)</f>
        <v>36</v>
      </c>
      <c r="AC55" s="168"/>
      <c r="AD55" s="168"/>
      <c r="AE55" s="168"/>
      <c r="AF55" s="168"/>
      <c r="AG55" s="168"/>
      <c r="AH55" s="169"/>
    </row>
    <row r="56" spans="2:34" ht="3.75" customHeight="1" x14ac:dyDescent="0.35">
      <c r="B56" s="5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3"/>
      <c r="C57" s="4"/>
      <c r="D57" s="4"/>
      <c r="E57" s="4"/>
      <c r="F57" s="5"/>
      <c r="G57" s="179"/>
      <c r="H57" s="1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1"/>
      <c r="AB57" s="154">
        <f>[2]Pembelajaran!H27</f>
        <v>8</v>
      </c>
      <c r="AC57" s="155"/>
      <c r="AD57" s="155"/>
      <c r="AE57" s="155"/>
      <c r="AF57" s="155"/>
      <c r="AG57" s="155"/>
      <c r="AH57" s="156"/>
    </row>
    <row r="58" spans="2:34" ht="20.25" customHeight="1" x14ac:dyDescent="0.35">
      <c r="B58" s="182" t="s">
        <v>52</v>
      </c>
      <c r="C58" s="49" t="s">
        <v>44</v>
      </c>
      <c r="D58" s="16"/>
      <c r="E58" s="16"/>
      <c r="F58" s="17"/>
      <c r="G58" s="139">
        <v>6</v>
      </c>
      <c r="H58" s="183" t="s">
        <v>53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5"/>
      <c r="AB58" s="154"/>
      <c r="AC58" s="155"/>
      <c r="AD58" s="155"/>
      <c r="AE58" s="155"/>
      <c r="AF58" s="155"/>
      <c r="AG58" s="155"/>
      <c r="AH58" s="156"/>
    </row>
    <row r="59" spans="2:34" ht="20.25" customHeight="1" x14ac:dyDescent="0.35">
      <c r="B59" s="186"/>
      <c r="C59" s="49" t="s">
        <v>54</v>
      </c>
      <c r="D59" s="16"/>
      <c r="E59" s="16"/>
      <c r="F59" s="17"/>
      <c r="G59" s="148">
        <v>7</v>
      </c>
      <c r="H59" s="162" t="s">
        <v>55</v>
      </c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B59" s="154">
        <f>[2]Pembelajaran!G92+[2]Pembelajaran!G128</f>
        <v>0</v>
      </c>
      <c r="AC59" s="155"/>
      <c r="AD59" s="155"/>
      <c r="AE59" s="155"/>
      <c r="AF59" s="155"/>
      <c r="AG59" s="155"/>
      <c r="AH59" s="156"/>
    </row>
    <row r="60" spans="2:34" ht="18.75" customHeight="1" x14ac:dyDescent="0.35">
      <c r="B60" s="189"/>
      <c r="C60" s="16"/>
      <c r="D60" s="16"/>
      <c r="E60" s="16"/>
      <c r="F60" s="17"/>
      <c r="G60" s="163">
        <v>8</v>
      </c>
      <c r="H60" s="164" t="s">
        <v>56</v>
      </c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6"/>
      <c r="AB60" s="190">
        <f>SUM(AB57:AH59)</f>
        <v>8</v>
      </c>
      <c r="AC60" s="191"/>
      <c r="AD60" s="191"/>
      <c r="AE60" s="191"/>
      <c r="AF60" s="191"/>
      <c r="AG60" s="191"/>
      <c r="AH60" s="192"/>
    </row>
    <row r="61" spans="2:34" ht="3.75" customHeight="1" x14ac:dyDescent="0.35">
      <c r="B61" s="59"/>
      <c r="C61" s="60"/>
      <c r="D61" s="60"/>
      <c r="E61" s="60"/>
      <c r="F61" s="61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0"/>
      <c r="AC61" s="191"/>
      <c r="AD61" s="191"/>
      <c r="AE61" s="191"/>
      <c r="AF61" s="191"/>
      <c r="AG61" s="191"/>
      <c r="AH61" s="192"/>
    </row>
    <row r="62" spans="2:34" ht="4.5" customHeight="1" x14ac:dyDescent="0.35">
      <c r="B62" s="3"/>
      <c r="C62" s="4"/>
      <c r="D62" s="4"/>
      <c r="E62" s="4"/>
      <c r="F62" s="5"/>
      <c r="G62" s="193">
        <v>9</v>
      </c>
      <c r="H62" s="194" t="s">
        <v>57</v>
      </c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6"/>
      <c r="AB62" s="197">
        <f>'[2]Pengabdian Masy-Profesi'!I26</f>
        <v>20</v>
      </c>
      <c r="AC62" s="155"/>
      <c r="AD62" s="155"/>
      <c r="AE62" s="155"/>
      <c r="AF62" s="155"/>
      <c r="AG62" s="155"/>
      <c r="AH62" s="156"/>
    </row>
    <row r="63" spans="2:34" ht="16.5" customHeight="1" x14ac:dyDescent="0.35">
      <c r="B63" s="182" t="s">
        <v>58</v>
      </c>
      <c r="C63" s="49" t="s">
        <v>59</v>
      </c>
      <c r="D63" s="16"/>
      <c r="E63" s="16"/>
      <c r="F63" s="17"/>
      <c r="G63" s="198"/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1"/>
      <c r="AB63" s="154"/>
      <c r="AC63" s="155"/>
      <c r="AD63" s="155"/>
      <c r="AE63" s="155"/>
      <c r="AF63" s="155"/>
      <c r="AG63" s="155"/>
      <c r="AH63" s="156"/>
    </row>
    <row r="64" spans="2:34" ht="18.75" customHeight="1" x14ac:dyDescent="0.35">
      <c r="B64" s="202"/>
      <c r="C64" s="49" t="s">
        <v>60</v>
      </c>
      <c r="D64" s="16"/>
      <c r="E64" s="16"/>
      <c r="F64" s="17"/>
      <c r="G64" s="148">
        <v>10</v>
      </c>
      <c r="H64" s="162" t="s">
        <v>61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B64" s="154">
        <f>'[2]Pengabdian Masy-Profesi'!H54</f>
        <v>0</v>
      </c>
      <c r="AC64" s="155"/>
      <c r="AD64" s="155"/>
      <c r="AE64" s="155"/>
      <c r="AF64" s="155"/>
      <c r="AG64" s="155"/>
      <c r="AH64" s="156"/>
    </row>
    <row r="65" spans="2:34" ht="20.25" customHeight="1" x14ac:dyDescent="0.35">
      <c r="B65" s="202"/>
      <c r="C65" s="49" t="s">
        <v>62</v>
      </c>
      <c r="D65" s="16"/>
      <c r="E65" s="16"/>
      <c r="F65" s="17"/>
      <c r="G65" s="148">
        <v>11</v>
      </c>
      <c r="H65" s="162" t="s">
        <v>63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B65" s="154">
        <f>'[2]Pengabdian Masy-Profesi'!G89</f>
        <v>2</v>
      </c>
      <c r="AC65" s="155"/>
      <c r="AD65" s="155"/>
      <c r="AE65" s="155"/>
      <c r="AF65" s="155"/>
      <c r="AG65" s="155"/>
      <c r="AH65" s="156"/>
    </row>
    <row r="66" spans="2:34" ht="20.25" customHeight="1" x14ac:dyDescent="0.35">
      <c r="B66" s="189"/>
      <c r="C66" s="203"/>
      <c r="D66" s="16"/>
      <c r="E66" s="16"/>
      <c r="F66" s="17"/>
      <c r="G66" s="148">
        <v>12</v>
      </c>
      <c r="H66" s="162" t="s">
        <v>64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B66" s="154">
        <f>'[2]Pengabdian Masy-Profesi'!G125</f>
        <v>0</v>
      </c>
      <c r="AC66" s="155"/>
      <c r="AD66" s="155"/>
      <c r="AE66" s="155"/>
      <c r="AF66" s="155"/>
      <c r="AG66" s="155"/>
      <c r="AH66" s="156"/>
    </row>
    <row r="67" spans="2:34" ht="15" customHeight="1" x14ac:dyDescent="0.35">
      <c r="B67" s="204"/>
      <c r="C67" s="16"/>
      <c r="D67" s="16"/>
      <c r="E67" s="16"/>
      <c r="F67" s="17"/>
      <c r="G67" s="163">
        <v>13</v>
      </c>
      <c r="H67" s="164" t="s">
        <v>65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6"/>
      <c r="AB67" s="205">
        <f>SUM(AB62:AH66)</f>
        <v>22</v>
      </c>
      <c r="AC67" s="206"/>
      <c r="AD67" s="206"/>
      <c r="AE67" s="206"/>
      <c r="AF67" s="206"/>
      <c r="AG67" s="206"/>
      <c r="AH67" s="207"/>
    </row>
    <row r="68" spans="2:34" ht="3.75" customHeight="1" x14ac:dyDescent="0.35">
      <c r="B68" s="59"/>
      <c r="C68" s="60"/>
      <c r="D68" s="60"/>
      <c r="E68" s="60"/>
      <c r="F68" s="61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08"/>
      <c r="AC68" s="206"/>
      <c r="AD68" s="206"/>
      <c r="AE68" s="206"/>
      <c r="AF68" s="206"/>
      <c r="AG68" s="206"/>
      <c r="AH68" s="207"/>
    </row>
    <row r="69" spans="2:34" ht="20.25" customHeight="1" x14ac:dyDescent="0.35">
      <c r="B69" s="209" t="s">
        <v>66</v>
      </c>
      <c r="C69" s="210" t="s">
        <v>59</v>
      </c>
      <c r="D69" s="4"/>
      <c r="E69" s="4"/>
      <c r="F69" s="5"/>
      <c r="G69" s="148">
        <v>14</v>
      </c>
      <c r="H69" s="162" t="s">
        <v>67</v>
      </c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187"/>
      <c r="AA69" s="188"/>
      <c r="AB69" s="154">
        <f>'[2]Publikasi '!J17</f>
        <v>0</v>
      </c>
      <c r="AC69" s="155"/>
      <c r="AD69" s="155"/>
      <c r="AE69" s="155"/>
      <c r="AF69" s="155"/>
      <c r="AG69" s="155"/>
      <c r="AH69" s="156"/>
    </row>
    <row r="70" spans="2:34" ht="20.25" customHeight="1" x14ac:dyDescent="0.35">
      <c r="B70" s="202"/>
      <c r="C70" s="49" t="s">
        <v>68</v>
      </c>
      <c r="D70" s="16"/>
      <c r="E70" s="16"/>
      <c r="F70" s="17"/>
      <c r="G70" s="148">
        <v>15</v>
      </c>
      <c r="H70" s="162" t="s">
        <v>69</v>
      </c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87"/>
      <c r="AA70" s="188"/>
      <c r="AB70" s="154">
        <f>'[2]Publikasi '!I45</f>
        <v>0</v>
      </c>
      <c r="AC70" s="155"/>
      <c r="AD70" s="155"/>
      <c r="AE70" s="155"/>
      <c r="AF70" s="155"/>
      <c r="AG70" s="155"/>
      <c r="AH70" s="156"/>
    </row>
    <row r="71" spans="2:34" ht="20.25" customHeight="1" x14ac:dyDescent="0.35">
      <c r="B71" s="204"/>
      <c r="C71" s="203"/>
      <c r="D71" s="16"/>
      <c r="E71" s="16"/>
      <c r="F71" s="17"/>
      <c r="G71" s="148">
        <v>16</v>
      </c>
      <c r="H71" s="162" t="s">
        <v>70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187"/>
      <c r="AA71" s="188"/>
      <c r="AB71" s="154">
        <f>'[2]Publikasi '!I61</f>
        <v>0</v>
      </c>
      <c r="AC71" s="155"/>
      <c r="AD71" s="155"/>
      <c r="AE71" s="155"/>
      <c r="AF71" s="155"/>
      <c r="AG71" s="155"/>
      <c r="AH71" s="156"/>
    </row>
    <row r="72" spans="2:34" ht="20.25" customHeight="1" x14ac:dyDescent="0.35">
      <c r="B72" s="204"/>
      <c r="C72" s="203"/>
      <c r="D72" s="16"/>
      <c r="E72" s="16"/>
      <c r="F72" s="17"/>
      <c r="G72" s="148">
        <v>17</v>
      </c>
      <c r="H72" s="162" t="s">
        <v>71</v>
      </c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187"/>
      <c r="AA72" s="188"/>
      <c r="AB72" s="154">
        <f>'[2]Publikasi '!G83</f>
        <v>0</v>
      </c>
      <c r="AC72" s="155"/>
      <c r="AD72" s="155"/>
      <c r="AE72" s="155"/>
      <c r="AF72" s="155"/>
      <c r="AG72" s="155"/>
      <c r="AH72" s="156"/>
    </row>
    <row r="73" spans="2:34" ht="16.5" customHeight="1" x14ac:dyDescent="0.35">
      <c r="B73" s="204"/>
      <c r="C73" s="203"/>
      <c r="D73" s="16"/>
      <c r="E73" s="16"/>
      <c r="F73" s="17"/>
      <c r="G73" s="212">
        <v>18</v>
      </c>
      <c r="H73" s="213" t="s">
        <v>72</v>
      </c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16"/>
      <c r="AB73" s="154">
        <f>'[2]Publikasi '!F100+'[2]Publikasi '!F118+'[2]Publikasi '!F136+'[2]Publikasi '!G154</f>
        <v>0</v>
      </c>
      <c r="AC73" s="155"/>
      <c r="AD73" s="155"/>
      <c r="AE73" s="155"/>
      <c r="AF73" s="155"/>
      <c r="AG73" s="155"/>
      <c r="AH73" s="156"/>
    </row>
    <row r="74" spans="2:34" ht="18" customHeight="1" x14ac:dyDescent="0.35">
      <c r="B74" s="189"/>
      <c r="C74" s="16"/>
      <c r="D74" s="16"/>
      <c r="E74" s="16"/>
      <c r="F74" s="17"/>
      <c r="G74" s="139"/>
      <c r="H74" s="183" t="s">
        <v>73</v>
      </c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84"/>
      <c r="AA74" s="185"/>
      <c r="AB74" s="154"/>
      <c r="AC74" s="155"/>
      <c r="AD74" s="155"/>
      <c r="AE74" s="155"/>
      <c r="AF74" s="155"/>
      <c r="AG74" s="155"/>
      <c r="AH74" s="156"/>
    </row>
    <row r="75" spans="2:34" ht="16.5" customHeight="1" x14ac:dyDescent="0.35">
      <c r="B75" s="189"/>
      <c r="C75" s="16"/>
      <c r="D75" s="16"/>
      <c r="E75" s="16"/>
      <c r="F75" s="17"/>
      <c r="G75" s="163">
        <v>19</v>
      </c>
      <c r="H75" s="218" t="s">
        <v>74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20"/>
      <c r="AB75" s="221">
        <f>SUM(AB69:AH74)</f>
        <v>0</v>
      </c>
      <c r="AC75" s="222"/>
      <c r="AD75" s="222"/>
      <c r="AE75" s="222"/>
      <c r="AF75" s="222"/>
      <c r="AG75" s="222"/>
      <c r="AH75" s="223"/>
    </row>
    <row r="76" spans="2:34" ht="6" customHeight="1" x14ac:dyDescent="0.35">
      <c r="B76" s="59"/>
      <c r="C76" s="60"/>
      <c r="D76" s="60"/>
      <c r="E76" s="60"/>
      <c r="F76" s="61"/>
      <c r="G76" s="172"/>
      <c r="H76" s="218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20"/>
      <c r="AB76" s="224"/>
      <c r="AC76" s="225"/>
      <c r="AD76" s="225"/>
      <c r="AE76" s="225"/>
      <c r="AF76" s="225"/>
      <c r="AG76" s="225"/>
      <c r="AH76" s="226"/>
    </row>
    <row r="77" spans="2:34" ht="6" customHeight="1" x14ac:dyDescent="0.35">
      <c r="B77" s="189"/>
      <c r="C77" s="16"/>
      <c r="D77" s="16"/>
      <c r="E77" s="16"/>
      <c r="F77" s="17"/>
      <c r="G77" s="193">
        <v>20</v>
      </c>
      <c r="H77" s="227" t="s">
        <v>75</v>
      </c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9"/>
      <c r="AB77" s="154">
        <f>'[2]Pengembangan Ilmu'!G18</f>
        <v>0</v>
      </c>
      <c r="AC77" s="155"/>
      <c r="AD77" s="155"/>
      <c r="AE77" s="155"/>
      <c r="AF77" s="155"/>
      <c r="AG77" s="155"/>
      <c r="AH77" s="156"/>
    </row>
    <row r="78" spans="2:34" ht="16.5" customHeight="1" x14ac:dyDescent="0.35">
      <c r="B78" s="230" t="s">
        <v>76</v>
      </c>
      <c r="C78" s="203" t="s">
        <v>44</v>
      </c>
      <c r="D78" s="203"/>
      <c r="E78" s="203"/>
      <c r="F78" s="231"/>
      <c r="G78" s="198"/>
      <c r="H78" s="227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9"/>
      <c r="AB78" s="154"/>
      <c r="AC78" s="155"/>
      <c r="AD78" s="155"/>
      <c r="AE78" s="155"/>
      <c r="AF78" s="155"/>
      <c r="AG78" s="155"/>
      <c r="AH78" s="156"/>
    </row>
    <row r="79" spans="2:34" ht="20.25" customHeight="1" x14ac:dyDescent="0.35">
      <c r="B79" s="232"/>
      <c r="C79" s="203" t="s">
        <v>77</v>
      </c>
      <c r="D79" s="203"/>
      <c r="E79" s="203"/>
      <c r="F79" s="231"/>
      <c r="G79" s="148">
        <v>21</v>
      </c>
      <c r="H79" s="162" t="s">
        <v>78</v>
      </c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8"/>
      <c r="AB79" s="154">
        <f>'[2]Pengembangan Ilmu'!H44</f>
        <v>0</v>
      </c>
      <c r="AC79" s="155"/>
      <c r="AD79" s="155"/>
      <c r="AE79" s="155"/>
      <c r="AF79" s="155"/>
      <c r="AG79" s="155"/>
      <c r="AH79" s="156"/>
    </row>
    <row r="80" spans="2:34" ht="17.25" customHeight="1" x14ac:dyDescent="0.35">
      <c r="B80" s="232"/>
      <c r="C80" s="203" t="s">
        <v>79</v>
      </c>
      <c r="D80" s="203"/>
      <c r="E80" s="203"/>
      <c r="F80" s="231"/>
      <c r="G80" s="163">
        <v>22</v>
      </c>
      <c r="H80" s="218" t="s">
        <v>80</v>
      </c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20"/>
      <c r="AB80" s="208">
        <f>SUM(AB77:AH79)</f>
        <v>0</v>
      </c>
      <c r="AC80" s="206"/>
      <c r="AD80" s="206"/>
      <c r="AE80" s="206"/>
      <c r="AF80" s="206"/>
      <c r="AG80" s="206"/>
      <c r="AH80" s="207"/>
    </row>
    <row r="81" spans="2:34" ht="6" customHeight="1" x14ac:dyDescent="0.35">
      <c r="B81" s="233"/>
      <c r="C81" s="234"/>
      <c r="D81" s="234"/>
      <c r="E81" s="234"/>
      <c r="F81" s="235"/>
      <c r="G81" s="172"/>
      <c r="H81" s="218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20"/>
      <c r="AB81" s="208"/>
      <c r="AC81" s="206"/>
      <c r="AD81" s="206"/>
      <c r="AE81" s="206"/>
      <c r="AF81" s="206"/>
      <c r="AG81" s="206"/>
      <c r="AH81" s="207"/>
    </row>
    <row r="82" spans="2:34" ht="6" customHeight="1" x14ac:dyDescent="0.35">
      <c r="B82" s="146"/>
      <c r="C82" s="236"/>
      <c r="D82" s="16"/>
      <c r="E82" s="16"/>
      <c r="F82" s="17"/>
      <c r="G82" s="180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1"/>
    </row>
    <row r="83" spans="2:34" ht="15.75" customHeight="1" x14ac:dyDescent="0.35">
      <c r="B83" s="186" t="s">
        <v>81</v>
      </c>
      <c r="C83" s="49" t="s">
        <v>82</v>
      </c>
      <c r="D83" s="16"/>
      <c r="E83" s="16"/>
      <c r="F83" s="17"/>
      <c r="G83" s="237" t="s">
        <v>83</v>
      </c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2:34" ht="15" customHeight="1" x14ac:dyDescent="0.35">
      <c r="B84" s="189"/>
      <c r="C84" s="240" t="s">
        <v>84</v>
      </c>
      <c r="D84" s="16"/>
      <c r="E84" s="16"/>
      <c r="F84" s="17"/>
      <c r="G84" s="237" t="s">
        <v>85</v>
      </c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2:34" ht="15.75" customHeight="1" x14ac:dyDescent="0.35">
      <c r="B85" s="189"/>
      <c r="C85" s="16"/>
      <c r="D85" s="16"/>
      <c r="E85" s="16"/>
      <c r="F85" s="17"/>
      <c r="G85" s="237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2:34" ht="15" customHeight="1" x14ac:dyDescent="0.35">
      <c r="B86" s="189"/>
      <c r="C86" s="16"/>
      <c r="D86" s="16"/>
      <c r="E86" s="16"/>
      <c r="F86" s="17"/>
      <c r="G86" s="237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2:34" ht="6" customHeight="1" x14ac:dyDescent="0.35">
      <c r="B87" s="189"/>
      <c r="C87" s="16"/>
      <c r="D87" s="16"/>
      <c r="E87" s="16"/>
      <c r="F87" s="17"/>
      <c r="G87" s="241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3"/>
    </row>
    <row r="88" spans="2:34" ht="15" customHeight="1" x14ac:dyDescent="0.35">
      <c r="B88" s="189"/>
      <c r="C88" s="16"/>
      <c r="D88" s="16"/>
      <c r="E88" s="16"/>
      <c r="F88" s="17"/>
      <c r="G88" s="244" t="s">
        <v>98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6"/>
    </row>
    <row r="89" spans="2:34" ht="8.25" customHeight="1" x14ac:dyDescent="0.35">
      <c r="B89" s="189"/>
      <c r="C89" s="16"/>
      <c r="D89" s="16"/>
      <c r="E89" s="16"/>
      <c r="F89" s="17"/>
      <c r="G89" s="247"/>
      <c r="H89" s="248"/>
      <c r="I89" s="248"/>
      <c r="J89" s="248"/>
      <c r="K89" s="248"/>
      <c r="L89" s="248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8"/>
      <c r="Y89" s="249"/>
      <c r="Z89" s="249"/>
      <c r="AA89" s="249"/>
      <c r="AB89" s="249"/>
      <c r="AC89" s="249"/>
      <c r="AD89" s="249"/>
      <c r="AE89" s="249"/>
      <c r="AF89" s="249"/>
      <c r="AG89" s="249"/>
      <c r="AH89" s="250"/>
    </row>
    <row r="90" spans="2:34" ht="18" customHeight="1" x14ac:dyDescent="0.35">
      <c r="B90" s="189"/>
      <c r="C90" s="16"/>
      <c r="D90" s="16"/>
      <c r="E90" s="16"/>
      <c r="F90" s="17"/>
      <c r="G90" s="247" t="s">
        <v>87</v>
      </c>
      <c r="H90" s="248"/>
      <c r="I90" s="248"/>
      <c r="J90" s="248"/>
      <c r="K90" s="248"/>
      <c r="L90" s="251"/>
      <c r="M90" s="248"/>
      <c r="N90" s="248" t="s">
        <v>14</v>
      </c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52"/>
    </row>
    <row r="91" spans="2:34" ht="15" customHeight="1" x14ac:dyDescent="0.35">
      <c r="B91" s="189"/>
      <c r="C91" s="16"/>
      <c r="D91" s="16"/>
      <c r="E91" s="16"/>
      <c r="F91" s="17"/>
      <c r="G91" s="247"/>
      <c r="H91" s="248"/>
      <c r="I91" s="248"/>
      <c r="J91" s="248"/>
      <c r="K91" s="248"/>
      <c r="L91" s="251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52"/>
    </row>
    <row r="92" spans="2:34" ht="15" customHeight="1" x14ac:dyDescent="0.35">
      <c r="B92" s="189"/>
      <c r="C92" s="16"/>
      <c r="D92" s="16"/>
      <c r="E92" s="16"/>
      <c r="F92" s="17"/>
      <c r="G92" s="247"/>
      <c r="H92" s="248"/>
      <c r="I92" s="248"/>
      <c r="J92" s="248"/>
      <c r="K92" s="248"/>
      <c r="L92" s="251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52"/>
    </row>
    <row r="93" spans="2:34" ht="15" customHeight="1" x14ac:dyDescent="0.35">
      <c r="B93" s="189"/>
      <c r="C93" s="16"/>
      <c r="D93" s="16"/>
      <c r="E93" s="16"/>
      <c r="F93" s="17"/>
      <c r="G93" s="247" t="s">
        <v>88</v>
      </c>
      <c r="H93" s="248"/>
      <c r="I93" s="248"/>
      <c r="J93" s="248"/>
      <c r="K93" s="248"/>
      <c r="L93" s="251"/>
      <c r="M93" s="248"/>
      <c r="N93" s="248" t="s">
        <v>89</v>
      </c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52"/>
    </row>
    <row r="94" spans="2:34" ht="12.75" customHeight="1" x14ac:dyDescent="0.35">
      <c r="B94" s="189"/>
      <c r="C94" s="16"/>
      <c r="D94" s="16"/>
      <c r="E94" s="16"/>
      <c r="F94" s="17"/>
      <c r="G94" s="247"/>
      <c r="H94" s="248"/>
      <c r="I94" s="248"/>
      <c r="J94" s="248"/>
      <c r="K94" s="248"/>
      <c r="L94" s="251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52"/>
    </row>
    <row r="95" spans="2:34" ht="12.75" customHeight="1" x14ac:dyDescent="0.35">
      <c r="B95" s="189"/>
      <c r="C95" s="16"/>
      <c r="D95" s="16"/>
      <c r="E95" s="16"/>
      <c r="F95" s="17"/>
      <c r="G95" s="65" t="s">
        <v>90</v>
      </c>
      <c r="H95" s="248"/>
      <c r="I95" s="248"/>
      <c r="J95" s="248"/>
      <c r="K95" s="248"/>
      <c r="L95" s="251"/>
      <c r="M95" s="248"/>
      <c r="N95" s="248" t="s">
        <v>91</v>
      </c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52"/>
    </row>
    <row r="96" spans="2:34" ht="7.5" customHeight="1" x14ac:dyDescent="0.35">
      <c r="B96" s="59"/>
      <c r="C96" s="60"/>
      <c r="D96" s="60"/>
      <c r="E96" s="60"/>
      <c r="F96" s="61"/>
      <c r="G96" s="114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2"/>
    </row>
    <row r="97" spans="2:34" ht="6" customHeight="1" x14ac:dyDescent="0.35">
      <c r="B97" s="3"/>
      <c r="C97" s="4"/>
      <c r="D97" s="4"/>
      <c r="E97" s="4"/>
      <c r="F97" s="4"/>
      <c r="G97" s="180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1"/>
    </row>
    <row r="98" spans="2:34" ht="20.25" customHeight="1" x14ac:dyDescent="0.35">
      <c r="B98" s="204" t="s">
        <v>92</v>
      </c>
      <c r="C98" s="203" t="s">
        <v>93</v>
      </c>
      <c r="D98" s="253"/>
      <c r="E98" s="16"/>
      <c r="F98" s="16"/>
      <c r="G98" s="254" t="s">
        <v>94</v>
      </c>
      <c r="H98" s="255" t="s">
        <v>95</v>
      </c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6"/>
    </row>
    <row r="99" spans="2:34" ht="20.25" customHeight="1" x14ac:dyDescent="0.35">
      <c r="B99" s="204"/>
      <c r="C99" s="203"/>
      <c r="D99" s="253"/>
      <c r="E99" s="16"/>
      <c r="F99" s="16"/>
      <c r="G99" s="257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4"/>
    </row>
    <row r="100" spans="2:34" ht="6" customHeight="1" x14ac:dyDescent="0.35">
      <c r="B100" s="59"/>
      <c r="C100" s="60"/>
      <c r="D100" s="60"/>
      <c r="E100" s="60"/>
      <c r="F100" s="60"/>
      <c r="G100" s="258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</row>
    <row r="101" spans="2:34" ht="20.25" customHeight="1" x14ac:dyDescent="0.35">
      <c r="G101" s="261"/>
      <c r="H101" s="261"/>
      <c r="I101" s="261"/>
      <c r="J101" s="261"/>
      <c r="K101" s="261"/>
      <c r="L101" s="261"/>
      <c r="M101" s="261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1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1"/>
      <c r="H104" s="261"/>
      <c r="I104" s="261"/>
      <c r="J104" s="261"/>
      <c r="K104" s="261"/>
      <c r="N104" s="263"/>
    </row>
    <row r="105" spans="2:34" ht="20.25" customHeight="1" x14ac:dyDescent="0.35">
      <c r="G105" s="261"/>
      <c r="H105" s="261"/>
      <c r="I105" s="261"/>
      <c r="J105" s="261"/>
      <c r="K105" s="261"/>
      <c r="L105" s="263"/>
    </row>
    <row r="106" spans="2:34" ht="20.25" customHeight="1" x14ac:dyDescent="0.35">
      <c r="G106" s="261"/>
      <c r="H106" s="261"/>
      <c r="I106" s="261"/>
      <c r="J106" s="261"/>
      <c r="K106" s="261"/>
      <c r="L106" s="263"/>
    </row>
    <row r="107" spans="2:34" ht="20.25" customHeight="1" x14ac:dyDescent="0.35">
      <c r="G107" s="261"/>
      <c r="H107" s="261"/>
      <c r="I107" s="261"/>
      <c r="J107" s="261"/>
      <c r="K107" s="261"/>
      <c r="L107" s="263"/>
    </row>
    <row r="108" spans="2:34" ht="20.25" customHeight="1" x14ac:dyDescent="0.35">
      <c r="G108" s="261"/>
      <c r="H108" s="261"/>
      <c r="I108" s="261"/>
      <c r="J108" s="261"/>
      <c r="K108" s="261"/>
      <c r="N108" s="263"/>
    </row>
    <row r="109" spans="2:34" ht="20.25" customHeight="1" x14ac:dyDescent="0.35">
      <c r="G109" s="261"/>
      <c r="H109" s="261"/>
      <c r="I109" s="261"/>
      <c r="J109" s="261"/>
      <c r="K109" s="261"/>
      <c r="L109" s="263"/>
    </row>
    <row r="110" spans="2:34" ht="20.25" customHeight="1" x14ac:dyDescent="0.35">
      <c r="G110" s="261"/>
      <c r="H110" s="261"/>
      <c r="I110" s="261"/>
      <c r="J110" s="261"/>
      <c r="K110" s="261"/>
      <c r="N110" s="263"/>
    </row>
    <row r="111" spans="2:34" ht="6" customHeight="1" x14ac:dyDescent="0.35"/>
    <row r="123" spans="2:34" ht="6" customHeight="1" x14ac:dyDescent="0.35"/>
    <row r="124" spans="2:34" ht="20.25" customHeight="1" x14ac:dyDescent="0.35"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</row>
    <row r="125" spans="2:34" x14ac:dyDescent="0.35">
      <c r="B125" s="261"/>
      <c r="C125" s="261"/>
      <c r="D125" s="261"/>
      <c r="E125" s="261"/>
      <c r="F125" s="261"/>
      <c r="G125" s="261"/>
      <c r="H125" s="261"/>
    </row>
    <row r="126" spans="2:34" ht="20.25" customHeight="1" x14ac:dyDescent="0.35">
      <c r="B126" s="263"/>
      <c r="C126" s="265"/>
      <c r="D126" s="265"/>
      <c r="E126" s="265"/>
      <c r="F126" s="265"/>
      <c r="G126" s="265"/>
      <c r="H126" s="266"/>
      <c r="I126" s="267"/>
    </row>
    <row r="127" spans="2:34" ht="12" customHeight="1" x14ac:dyDescent="0.35">
      <c r="B127" s="263"/>
      <c r="C127" s="265"/>
      <c r="D127" s="265"/>
      <c r="E127" s="265"/>
      <c r="F127" s="265"/>
      <c r="G127" s="265"/>
      <c r="H127" s="266"/>
    </row>
    <row r="128" spans="2:34" ht="20.25" customHeight="1" x14ac:dyDescent="0.35">
      <c r="B128" s="263"/>
      <c r="C128" s="265"/>
      <c r="D128" s="265"/>
      <c r="E128" s="265"/>
      <c r="F128" s="265"/>
      <c r="G128" s="265"/>
      <c r="H128" s="266"/>
      <c r="I128" s="267"/>
    </row>
    <row r="129" spans="2:9" ht="12" customHeight="1" x14ac:dyDescent="0.35">
      <c r="B129" s="263"/>
      <c r="C129" s="265"/>
      <c r="D129" s="265"/>
      <c r="E129" s="265"/>
      <c r="F129" s="265"/>
      <c r="G129" s="265"/>
      <c r="H129" s="266"/>
    </row>
    <row r="130" spans="2:9" ht="20.25" customHeight="1" x14ac:dyDescent="0.35">
      <c r="B130" s="263"/>
      <c r="C130" s="265"/>
      <c r="D130" s="265"/>
      <c r="E130" s="265"/>
      <c r="F130" s="265"/>
      <c r="G130" s="265"/>
      <c r="H130" s="266"/>
      <c r="I130" s="267"/>
    </row>
    <row r="131" spans="2:9" ht="12" customHeight="1" x14ac:dyDescent="0.35">
      <c r="B131" s="263"/>
      <c r="C131" s="265"/>
      <c r="D131" s="265"/>
      <c r="E131" s="265"/>
      <c r="F131" s="265"/>
      <c r="G131" s="265"/>
      <c r="H131" s="266"/>
    </row>
    <row r="132" spans="2:9" ht="20.25" customHeight="1" x14ac:dyDescent="0.35">
      <c r="B132" s="263"/>
      <c r="C132" s="265"/>
      <c r="D132" s="265"/>
      <c r="E132" s="265"/>
      <c r="F132" s="265"/>
      <c r="G132" s="265"/>
      <c r="H132" s="266"/>
      <c r="I132" s="267"/>
    </row>
    <row r="133" spans="2:9" ht="12" customHeight="1" x14ac:dyDescent="0.35">
      <c r="B133" s="261"/>
      <c r="C133" s="261"/>
      <c r="D133" s="261"/>
      <c r="E133" s="261"/>
      <c r="F133" s="261"/>
      <c r="G133" s="261"/>
    </row>
    <row r="134" spans="2:9" ht="20.25" customHeight="1" x14ac:dyDescent="0.35">
      <c r="B134" s="261"/>
      <c r="C134" s="261"/>
      <c r="D134" s="261"/>
      <c r="E134" s="261"/>
      <c r="F134" s="261"/>
      <c r="G134" s="261"/>
      <c r="I134" s="267"/>
    </row>
    <row r="135" spans="2:9" ht="12" customHeight="1" x14ac:dyDescent="0.35">
      <c r="I135" s="267"/>
    </row>
    <row r="136" spans="2:9" ht="20.25" customHeight="1" x14ac:dyDescent="0.35">
      <c r="B136" s="261"/>
      <c r="C136" s="261"/>
      <c r="D136" s="261"/>
      <c r="E136" s="261"/>
      <c r="F136" s="261"/>
      <c r="I136" s="267"/>
    </row>
    <row r="137" spans="2:9" ht="12" customHeight="1" x14ac:dyDescent="0.35">
      <c r="B137" s="261"/>
      <c r="C137" s="261"/>
      <c r="D137" s="261"/>
      <c r="E137" s="261"/>
      <c r="F137" s="261"/>
      <c r="I137" s="267"/>
    </row>
    <row r="138" spans="2:9" ht="20.25" customHeight="1" x14ac:dyDescent="0.35">
      <c r="B138" s="261"/>
      <c r="C138" s="261"/>
      <c r="D138" s="261"/>
      <c r="E138" s="261"/>
      <c r="F138" s="261"/>
      <c r="I138" s="267"/>
    </row>
    <row r="139" spans="2:9" ht="12" customHeight="1" x14ac:dyDescent="0.35">
      <c r="B139" s="261"/>
      <c r="C139" s="261"/>
      <c r="D139" s="261"/>
      <c r="E139" s="261"/>
      <c r="F139" s="261"/>
      <c r="I139" s="267"/>
    </row>
    <row r="140" spans="2:9" ht="20.25" customHeight="1" x14ac:dyDescent="0.35">
      <c r="B140" s="261"/>
      <c r="C140" s="261"/>
      <c r="D140" s="261"/>
      <c r="E140" s="261"/>
      <c r="F140" s="261"/>
      <c r="I140" s="26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1"/>
      <c r="C145" s="261"/>
      <c r="D145" s="261"/>
      <c r="E145" s="261"/>
      <c r="F145" s="261"/>
      <c r="I145" s="267"/>
    </row>
    <row r="146" spans="2:34" ht="6" customHeight="1" x14ac:dyDescent="0.35"/>
    <row r="147" spans="2:34" ht="6" customHeight="1" x14ac:dyDescent="0.35"/>
    <row r="148" spans="2:34" x14ac:dyDescent="0.35">
      <c r="B148" s="268"/>
      <c r="C148" s="261"/>
      <c r="I148" s="26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1"/>
    </row>
    <row r="152" spans="2:34" ht="6" customHeight="1" x14ac:dyDescent="0.35"/>
    <row r="154" spans="2:34" ht="20.25" customHeight="1" x14ac:dyDescent="0.35"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6"/>
    </row>
    <row r="155" spans="2:34" ht="20.25" customHeight="1" x14ac:dyDescent="0.35"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6"/>
    </row>
    <row r="156" spans="2:34" ht="20.25" customHeight="1" x14ac:dyDescent="0.35"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6"/>
    </row>
    <row r="157" spans="2:34" ht="20.25" customHeight="1" x14ac:dyDescent="0.35"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6"/>
    </row>
    <row r="158" spans="2:34" x14ac:dyDescent="0.35"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H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FCF9F2C7-4ED6-4875-BC3B-E8B9FB52B1D8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A80A-4208-4EE1-99C4-4B31ACD25F10}">
  <sheetPr>
    <tabColor theme="1"/>
  </sheetPr>
  <dimension ref="B2:AM158"/>
  <sheetViews>
    <sheetView showGridLines="0" topLeftCell="A67" zoomScale="75" zoomScaleNormal="75" workbookViewId="0">
      <selection activeCell="AK83" sqref="AK8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'[3]Form P2KB 01'!Y7:AA8</f>
        <v>0</v>
      </c>
      <c r="Z7" s="36"/>
      <c r="AA7" s="37"/>
      <c r="AB7" s="35">
        <v>2</v>
      </c>
      <c r="AC7" s="36"/>
      <c r="AD7" s="37"/>
      <c r="AE7" s="35"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v>2</v>
      </c>
      <c r="Z10" s="54">
        <v>0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2</v>
      </c>
      <c r="AG10" s="52"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1</v>
      </c>
      <c r="L13" s="71">
        <f>'[3]Form P2KB 01'!L13</f>
        <v>0</v>
      </c>
      <c r="M13" s="71">
        <f>'[3]Form P2KB 01'!M13</f>
        <v>7</v>
      </c>
      <c r="N13" s="71">
        <f>'[3]Form P2KB 01'!N13</f>
        <v>7</v>
      </c>
      <c r="O13" s="71">
        <f>'[3]Form P2KB 01'!O13</f>
        <v>9</v>
      </c>
      <c r="P13" s="71">
        <f>'[3]Form P2KB 01'!P13</f>
        <v>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85">
        <f>'[3]Form P2KB 01'!F16</f>
        <v>1</v>
      </c>
      <c r="G16" s="85">
        <f>'[3]Form P2KB 01'!G16</f>
        <v>3</v>
      </c>
      <c r="H16" s="85">
        <f>'[3]Form P2KB 01'!H16</f>
        <v>4</v>
      </c>
      <c r="I16" s="86"/>
      <c r="J16" s="85">
        <f>'[3]Form P2KB 01'!J16</f>
        <v>2</v>
      </c>
      <c r="K16" s="85">
        <f>'[3]Form P2KB 01'!K16</f>
        <v>0</v>
      </c>
      <c r="L16" s="85">
        <f>'[3]Form P2KB 01'!L16</f>
        <v>1</v>
      </c>
      <c r="M16" s="85">
        <f>'[3]Form P2KB 01'!M16</f>
        <v>8</v>
      </c>
      <c r="N16" s="86"/>
      <c r="O16" s="85">
        <f>'[3]Form P2KB 01'!O16</f>
        <v>0</v>
      </c>
      <c r="P16" s="85">
        <f>'[3]Form P2KB 01'!P16</f>
        <v>0</v>
      </c>
      <c r="Q16" s="85">
        <f>'[3]Form P2KB 01'!Q16</f>
        <v>4</v>
      </c>
      <c r="R16" s="85">
        <f>'[3]Form P2KB 01'!R16</f>
        <v>1</v>
      </c>
      <c r="S16" s="86"/>
      <c r="T16" s="85">
        <f>'[3]Form P2KB 01'!T16</f>
        <v>0</v>
      </c>
      <c r="U16" s="87">
        <f>'[3]Form P2KB 01'!U16</f>
        <v>5</v>
      </c>
      <c r="V16" s="88"/>
      <c r="W16" s="87">
        <f>'[3]Form P2KB 01'!W16</f>
        <v>2</v>
      </c>
      <c r="X16" s="88"/>
      <c r="Y16" s="87">
        <f>'[3]Form P2KB 01'!Y16</f>
        <v>0</v>
      </c>
      <c r="Z16" s="88"/>
      <c r="AA16" s="87">
        <f>'[3]Form P2KB 01'!AA16</f>
        <v>9</v>
      </c>
      <c r="AB16" s="88"/>
      <c r="AC16" s="73"/>
      <c r="AD16" s="73"/>
      <c r="AE16" s="73"/>
      <c r="AF16" s="73"/>
      <c r="AG16" s="73"/>
      <c r="AH16" s="73"/>
    </row>
    <row r="17" spans="2:39" ht="6" customHeight="1" x14ac:dyDescent="0.35">
      <c r="B17" s="89"/>
      <c r="C17" s="90"/>
      <c r="D17" s="76"/>
      <c r="E17" s="9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2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9" ht="15.5" customHeight="1" x14ac:dyDescent="0.35">
      <c r="B19" s="89"/>
      <c r="C19" s="90"/>
      <c r="D19" s="76" t="s">
        <v>14</v>
      </c>
      <c r="E19" s="91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M19" s="94"/>
    </row>
    <row r="20" spans="2:39" ht="6.75" customHeight="1" x14ac:dyDescent="0.35">
      <c r="B20" s="95" t="s">
        <v>18</v>
      </c>
      <c r="C20" s="96"/>
      <c r="D20" s="83"/>
      <c r="E20" s="84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9" x14ac:dyDescent="0.35">
      <c r="B21" s="97"/>
      <c r="C21" s="98"/>
      <c r="D21" s="76" t="s">
        <v>14</v>
      </c>
      <c r="E21" s="91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4"/>
    </row>
    <row r="22" spans="2:39" ht="17.25" customHeight="1" x14ac:dyDescent="0.35">
      <c r="B22" s="74" t="s">
        <v>20</v>
      </c>
      <c r="C22" s="99"/>
      <c r="D22" s="76" t="s">
        <v>14</v>
      </c>
      <c r="E22" s="91"/>
      <c r="F22" s="100">
        <v>31650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9" ht="5.25" customHeight="1" x14ac:dyDescent="0.35">
      <c r="B23" s="62" t="s">
        <v>21</v>
      </c>
      <c r="C23" s="63"/>
      <c r="D23" s="83"/>
      <c r="E23" s="84"/>
      <c r="F23" s="92" t="s">
        <v>22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9" x14ac:dyDescent="0.35">
      <c r="B24" s="89"/>
      <c r="C24" s="90"/>
      <c r="D24" s="76" t="s">
        <v>14</v>
      </c>
      <c r="E24" s="91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1">
        <v>45164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9" ht="15" customHeight="1" x14ac:dyDescent="0.35">
      <c r="B26" s="89"/>
      <c r="C26" s="90"/>
      <c r="D26" s="76" t="s">
        <v>14</v>
      </c>
      <c r="E26" s="9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2"/>
      <c r="C27" s="103"/>
      <c r="D27" s="83"/>
      <c r="E27" s="84"/>
      <c r="F27" s="92" t="s">
        <v>24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04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4"/>
    </row>
    <row r="29" spans="2:39" ht="3" customHeight="1" x14ac:dyDescent="0.35">
      <c r="B29" s="74"/>
      <c r="C29" s="99"/>
      <c r="D29" s="76"/>
      <c r="E29" s="9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108"/>
    </row>
    <row r="30" spans="2:39" ht="19.5" customHeight="1" x14ac:dyDescent="0.35">
      <c r="B30" s="89" t="s">
        <v>26</v>
      </c>
      <c r="C30" s="90"/>
      <c r="D30" s="76" t="s">
        <v>14</v>
      </c>
      <c r="E30" s="91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8"/>
    </row>
    <row r="31" spans="2:39" ht="4.5" customHeight="1" x14ac:dyDescent="0.35">
      <c r="B31" s="62" t="s">
        <v>28</v>
      </c>
      <c r="C31" s="63"/>
      <c r="D31" s="83"/>
      <c r="E31" s="84"/>
      <c r="F31" s="92" t="s">
        <v>29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9" x14ac:dyDescent="0.35">
      <c r="B32" s="89"/>
      <c r="C32" s="90"/>
      <c r="D32" s="76" t="s">
        <v>14</v>
      </c>
      <c r="E32" s="9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2" t="s">
        <v>31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6" t="s">
        <v>14</v>
      </c>
      <c r="E34" s="9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2" t="s">
        <v>33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6" t="s">
        <v>14</v>
      </c>
      <c r="E36" s="9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2">
        <f>'[3]Form P2KB 01'!F37:AH38</f>
        <v>12860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6" t="s">
        <v>14</v>
      </c>
      <c r="E38" s="9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9" t="s">
        <v>36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6" t="s">
        <v>14</v>
      </c>
      <c r="E40" s="9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2">
        <f>'[3]Form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6" t="s">
        <v>14</v>
      </c>
      <c r="E42" s="9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9" t="s">
        <v>39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6" t="s">
        <v>14</v>
      </c>
      <c r="E44" s="9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10" t="s">
        <v>41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2:34" x14ac:dyDescent="0.35">
      <c r="B46" s="67"/>
      <c r="C46" s="68"/>
      <c r="D46" s="69"/>
      <c r="E46" s="8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</row>
    <row r="47" spans="2:34" ht="6" customHeight="1" x14ac:dyDescent="0.35">
      <c r="B47" s="89"/>
      <c r="C47" s="90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2:34" ht="42.75" customHeight="1" x14ac:dyDescent="0.3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9" t="s">
        <v>42</v>
      </c>
      <c r="AC48" s="120"/>
      <c r="AD48" s="120"/>
      <c r="AE48" s="120"/>
      <c r="AF48" s="120"/>
      <c r="AG48" s="120"/>
      <c r="AH48" s="121"/>
    </row>
    <row r="49" spans="2:34" ht="6" customHeight="1" x14ac:dyDescent="0.35">
      <c r="B49" s="3"/>
      <c r="C49" s="4"/>
      <c r="D49" s="4"/>
      <c r="E49" s="4"/>
      <c r="F49" s="5"/>
      <c r="G49" s="12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3"/>
      <c r="AA49" s="65"/>
      <c r="AB49" s="124">
        <f>[3]Profesional!I39+[3]Profesional!H81</f>
        <v>0</v>
      </c>
      <c r="AC49" s="125"/>
      <c r="AD49" s="125"/>
      <c r="AE49" s="125"/>
      <c r="AF49" s="125"/>
      <c r="AG49" s="125"/>
      <c r="AH49" s="126"/>
    </row>
    <row r="50" spans="2:34" ht="16.5" customHeight="1" x14ac:dyDescent="0.35">
      <c r="B50" s="127" t="s">
        <v>43</v>
      </c>
      <c r="C50" s="128" t="s">
        <v>44</v>
      </c>
      <c r="D50" s="129"/>
      <c r="E50" s="129"/>
      <c r="F50" s="130"/>
      <c r="G50" s="131">
        <v>1</v>
      </c>
      <c r="H50" s="132" t="s">
        <v>45</v>
      </c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65"/>
      <c r="AA50" s="134"/>
      <c r="AB50" s="135"/>
      <c r="AC50" s="136"/>
      <c r="AD50" s="136"/>
      <c r="AE50" s="136"/>
      <c r="AF50" s="136"/>
      <c r="AG50" s="136"/>
      <c r="AH50" s="137"/>
    </row>
    <row r="51" spans="2:34" ht="15.75" customHeight="1" x14ac:dyDescent="0.35">
      <c r="B51" s="138"/>
      <c r="C51" s="128" t="s">
        <v>46</v>
      </c>
      <c r="D51" s="129"/>
      <c r="E51" s="129"/>
      <c r="F51" s="130"/>
      <c r="G51" s="139"/>
      <c r="H51" s="140" t="s">
        <v>47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77"/>
      <c r="AA51" s="142"/>
      <c r="AB51" s="143"/>
      <c r="AC51" s="144"/>
      <c r="AD51" s="144"/>
      <c r="AE51" s="144"/>
      <c r="AF51" s="144"/>
      <c r="AG51" s="144"/>
      <c r="AH51" s="145"/>
    </row>
    <row r="52" spans="2:34" ht="20.25" customHeight="1" x14ac:dyDescent="0.35">
      <c r="B52" s="146"/>
      <c r="C52" s="147"/>
      <c r="D52" s="129"/>
      <c r="E52" s="129"/>
      <c r="F52" s="130"/>
      <c r="G52" s="148">
        <v>2</v>
      </c>
      <c r="H52" s="149" t="s">
        <v>48</v>
      </c>
      <c r="I52" s="150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153"/>
      <c r="AB52" s="154">
        <f>[3]Profesional!H124</f>
        <v>4</v>
      </c>
      <c r="AC52" s="155"/>
      <c r="AD52" s="155"/>
      <c r="AE52" s="155"/>
      <c r="AF52" s="155"/>
      <c r="AG52" s="155"/>
      <c r="AH52" s="156"/>
    </row>
    <row r="53" spans="2:34" ht="20.25" customHeight="1" x14ac:dyDescent="0.35">
      <c r="B53" s="146"/>
      <c r="C53" s="147"/>
      <c r="D53" s="129"/>
      <c r="E53" s="129"/>
      <c r="F53" s="130"/>
      <c r="G53" s="157">
        <v>3</v>
      </c>
      <c r="H53" s="149" t="s">
        <v>49</v>
      </c>
      <c r="I53" s="150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8"/>
      <c r="V53" s="158"/>
      <c r="W53" s="158"/>
      <c r="X53" s="158"/>
      <c r="Y53" s="158"/>
      <c r="Z53" s="152"/>
      <c r="AA53" s="153"/>
      <c r="AB53" s="154">
        <f>[3]Profesional!I181</f>
        <v>5</v>
      </c>
      <c r="AC53" s="155"/>
      <c r="AD53" s="155"/>
      <c r="AE53" s="155"/>
      <c r="AF53" s="155"/>
      <c r="AG53" s="155"/>
      <c r="AH53" s="156"/>
    </row>
    <row r="54" spans="2:34" ht="20.25" customHeight="1" x14ac:dyDescent="0.35">
      <c r="B54" s="146"/>
      <c r="C54" s="159"/>
      <c r="D54" s="160"/>
      <c r="E54" s="160"/>
      <c r="F54" s="161"/>
      <c r="G54" s="157">
        <v>4</v>
      </c>
      <c r="H54" s="162" t="s">
        <v>50</v>
      </c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8"/>
      <c r="V54" s="158"/>
      <c r="W54" s="158"/>
      <c r="X54" s="158"/>
      <c r="Y54" s="158"/>
      <c r="Z54" s="152"/>
      <c r="AA54" s="153"/>
      <c r="AB54" s="154">
        <f>[3]Profesional!G198+[3]Profesional!G228+[3]Profesional!G244+[3]Profesional!H261</f>
        <v>40</v>
      </c>
      <c r="AC54" s="155"/>
      <c r="AD54" s="155"/>
      <c r="AE54" s="155"/>
      <c r="AF54" s="155"/>
      <c r="AG54" s="155"/>
      <c r="AH54" s="156"/>
    </row>
    <row r="55" spans="2:34" ht="17.25" customHeight="1" x14ac:dyDescent="0.35">
      <c r="B55" s="146"/>
      <c r="C55" s="147"/>
      <c r="D55" s="129"/>
      <c r="E55" s="129"/>
      <c r="F55" s="130"/>
      <c r="G55" s="163">
        <v>5</v>
      </c>
      <c r="H55" s="164" t="s">
        <v>51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67">
        <f>SUM(AB49:AH54)</f>
        <v>49</v>
      </c>
      <c r="AC55" s="168"/>
      <c r="AD55" s="168"/>
      <c r="AE55" s="168"/>
      <c r="AF55" s="168"/>
      <c r="AG55" s="168"/>
      <c r="AH55" s="169"/>
    </row>
    <row r="56" spans="2:34" ht="3.75" customHeight="1" x14ac:dyDescent="0.35">
      <c r="B56" s="5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3"/>
      <c r="C57" s="4"/>
      <c r="D57" s="4"/>
      <c r="E57" s="4"/>
      <c r="F57" s="5"/>
      <c r="G57" s="179"/>
      <c r="H57" s="1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1"/>
      <c r="AB57" s="154">
        <f>[3]Pembelajaran!H27</f>
        <v>8</v>
      </c>
      <c r="AC57" s="155"/>
      <c r="AD57" s="155"/>
      <c r="AE57" s="155"/>
      <c r="AF57" s="155"/>
      <c r="AG57" s="155"/>
      <c r="AH57" s="156"/>
    </row>
    <row r="58" spans="2:34" ht="20.25" customHeight="1" x14ac:dyDescent="0.35">
      <c r="B58" s="182" t="s">
        <v>52</v>
      </c>
      <c r="C58" s="49" t="s">
        <v>44</v>
      </c>
      <c r="D58" s="16"/>
      <c r="E58" s="16"/>
      <c r="F58" s="17"/>
      <c r="G58" s="139">
        <v>6</v>
      </c>
      <c r="H58" s="183" t="s">
        <v>53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5"/>
      <c r="AB58" s="154"/>
      <c r="AC58" s="155"/>
      <c r="AD58" s="155"/>
      <c r="AE58" s="155"/>
      <c r="AF58" s="155"/>
      <c r="AG58" s="155"/>
      <c r="AH58" s="156"/>
    </row>
    <row r="59" spans="2:34" ht="20.25" customHeight="1" x14ac:dyDescent="0.35">
      <c r="B59" s="186"/>
      <c r="C59" s="49" t="s">
        <v>54</v>
      </c>
      <c r="D59" s="16"/>
      <c r="E59" s="16"/>
      <c r="F59" s="17"/>
      <c r="G59" s="148">
        <v>7</v>
      </c>
      <c r="H59" s="162" t="s">
        <v>55</v>
      </c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B59" s="154">
        <f>[3]Pembelajaran!G92+[3]Pembelajaran!G128</f>
        <v>0</v>
      </c>
      <c r="AC59" s="155"/>
      <c r="AD59" s="155"/>
      <c r="AE59" s="155"/>
      <c r="AF59" s="155"/>
      <c r="AG59" s="155"/>
      <c r="AH59" s="156"/>
    </row>
    <row r="60" spans="2:34" ht="18.75" customHeight="1" x14ac:dyDescent="0.35">
      <c r="B60" s="189"/>
      <c r="C60" s="16"/>
      <c r="D60" s="16"/>
      <c r="E60" s="16"/>
      <c r="F60" s="17"/>
      <c r="G60" s="163">
        <v>8</v>
      </c>
      <c r="H60" s="164" t="s">
        <v>56</v>
      </c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6"/>
      <c r="AB60" s="190">
        <f>SUM(AB57:AH59)</f>
        <v>8</v>
      </c>
      <c r="AC60" s="191"/>
      <c r="AD60" s="191"/>
      <c r="AE60" s="191"/>
      <c r="AF60" s="191"/>
      <c r="AG60" s="191"/>
      <c r="AH60" s="192"/>
    </row>
    <row r="61" spans="2:34" ht="3.75" customHeight="1" x14ac:dyDescent="0.35">
      <c r="B61" s="59"/>
      <c r="C61" s="60"/>
      <c r="D61" s="60"/>
      <c r="E61" s="60"/>
      <c r="F61" s="61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0"/>
      <c r="AC61" s="191"/>
      <c r="AD61" s="191"/>
      <c r="AE61" s="191"/>
      <c r="AF61" s="191"/>
      <c r="AG61" s="191"/>
      <c r="AH61" s="192"/>
    </row>
    <row r="62" spans="2:34" ht="4.5" customHeight="1" x14ac:dyDescent="0.35">
      <c r="B62" s="3"/>
      <c r="C62" s="4"/>
      <c r="D62" s="4"/>
      <c r="E62" s="4"/>
      <c r="F62" s="5"/>
      <c r="G62" s="193">
        <v>9</v>
      </c>
      <c r="H62" s="194" t="s">
        <v>57</v>
      </c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6"/>
      <c r="AB62" s="197">
        <f>'[3]Pengabdian Masy-Profesi'!I26</f>
        <v>10</v>
      </c>
      <c r="AC62" s="155"/>
      <c r="AD62" s="155"/>
      <c r="AE62" s="155"/>
      <c r="AF62" s="155"/>
      <c r="AG62" s="155"/>
      <c r="AH62" s="156"/>
    </row>
    <row r="63" spans="2:34" ht="16.5" customHeight="1" x14ac:dyDescent="0.35">
      <c r="B63" s="182" t="s">
        <v>58</v>
      </c>
      <c r="C63" s="49" t="s">
        <v>59</v>
      </c>
      <c r="D63" s="16"/>
      <c r="E63" s="16"/>
      <c r="F63" s="17"/>
      <c r="G63" s="198"/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1"/>
      <c r="AB63" s="154"/>
      <c r="AC63" s="155"/>
      <c r="AD63" s="155"/>
      <c r="AE63" s="155"/>
      <c r="AF63" s="155"/>
      <c r="AG63" s="155"/>
      <c r="AH63" s="156"/>
    </row>
    <row r="64" spans="2:34" ht="18.75" customHeight="1" x14ac:dyDescent="0.35">
      <c r="B64" s="202"/>
      <c r="C64" s="49" t="s">
        <v>60</v>
      </c>
      <c r="D64" s="16"/>
      <c r="E64" s="16"/>
      <c r="F64" s="17"/>
      <c r="G64" s="148">
        <v>10</v>
      </c>
      <c r="H64" s="162" t="s">
        <v>61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B64" s="154">
        <f>'[3]Pengabdian Masy-Profesi'!H54</f>
        <v>0</v>
      </c>
      <c r="AC64" s="155"/>
      <c r="AD64" s="155"/>
      <c r="AE64" s="155"/>
      <c r="AF64" s="155"/>
      <c r="AG64" s="155"/>
      <c r="AH64" s="156"/>
    </row>
    <row r="65" spans="2:34" ht="20.25" customHeight="1" x14ac:dyDescent="0.35">
      <c r="B65" s="202"/>
      <c r="C65" s="49" t="s">
        <v>62</v>
      </c>
      <c r="D65" s="16"/>
      <c r="E65" s="16"/>
      <c r="F65" s="17"/>
      <c r="G65" s="148">
        <v>11</v>
      </c>
      <c r="H65" s="162" t="s">
        <v>63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B65" s="154">
        <f>'[3]Pengabdian Masy-Profesi'!G89</f>
        <v>2</v>
      </c>
      <c r="AC65" s="155"/>
      <c r="AD65" s="155"/>
      <c r="AE65" s="155"/>
      <c r="AF65" s="155"/>
      <c r="AG65" s="155"/>
      <c r="AH65" s="156"/>
    </row>
    <row r="66" spans="2:34" ht="20.25" customHeight="1" x14ac:dyDescent="0.35">
      <c r="B66" s="189"/>
      <c r="C66" s="203"/>
      <c r="D66" s="16"/>
      <c r="E66" s="16"/>
      <c r="F66" s="17"/>
      <c r="G66" s="148">
        <v>12</v>
      </c>
      <c r="H66" s="162" t="s">
        <v>64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B66" s="154">
        <f>'[3]Pengabdian Masy-Profesi'!G125</f>
        <v>30</v>
      </c>
      <c r="AC66" s="155"/>
      <c r="AD66" s="155"/>
      <c r="AE66" s="155"/>
      <c r="AF66" s="155"/>
      <c r="AG66" s="155"/>
      <c r="AH66" s="156"/>
    </row>
    <row r="67" spans="2:34" ht="15" customHeight="1" x14ac:dyDescent="0.35">
      <c r="B67" s="204"/>
      <c r="C67" s="16"/>
      <c r="D67" s="16"/>
      <c r="E67" s="16"/>
      <c r="F67" s="17"/>
      <c r="G67" s="163">
        <v>13</v>
      </c>
      <c r="H67" s="164" t="s">
        <v>65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6"/>
      <c r="AB67" s="205">
        <f>SUM(AB62:AH66)</f>
        <v>42</v>
      </c>
      <c r="AC67" s="206"/>
      <c r="AD67" s="206"/>
      <c r="AE67" s="206"/>
      <c r="AF67" s="206"/>
      <c r="AG67" s="206"/>
      <c r="AH67" s="207"/>
    </row>
    <row r="68" spans="2:34" ht="3.75" customHeight="1" x14ac:dyDescent="0.35">
      <c r="B68" s="59"/>
      <c r="C68" s="60"/>
      <c r="D68" s="60"/>
      <c r="E68" s="60"/>
      <c r="F68" s="61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08"/>
      <c r="AC68" s="206"/>
      <c r="AD68" s="206"/>
      <c r="AE68" s="206"/>
      <c r="AF68" s="206"/>
      <c r="AG68" s="206"/>
      <c r="AH68" s="207"/>
    </row>
    <row r="69" spans="2:34" ht="20.25" customHeight="1" x14ac:dyDescent="0.35">
      <c r="B69" s="209" t="s">
        <v>66</v>
      </c>
      <c r="C69" s="210" t="s">
        <v>59</v>
      </c>
      <c r="D69" s="4"/>
      <c r="E69" s="4"/>
      <c r="F69" s="5"/>
      <c r="G69" s="148">
        <v>14</v>
      </c>
      <c r="H69" s="162" t="s">
        <v>67</v>
      </c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187"/>
      <c r="AA69" s="188"/>
      <c r="AB69" s="154">
        <f>'[3]Publikasi '!J17</f>
        <v>0</v>
      </c>
      <c r="AC69" s="155"/>
      <c r="AD69" s="155"/>
      <c r="AE69" s="155"/>
      <c r="AF69" s="155"/>
      <c r="AG69" s="155"/>
      <c r="AH69" s="156"/>
    </row>
    <row r="70" spans="2:34" ht="20.25" customHeight="1" x14ac:dyDescent="0.35">
      <c r="B70" s="202"/>
      <c r="C70" s="49" t="s">
        <v>68</v>
      </c>
      <c r="D70" s="16"/>
      <c r="E70" s="16"/>
      <c r="F70" s="17"/>
      <c r="G70" s="148">
        <v>15</v>
      </c>
      <c r="H70" s="162" t="s">
        <v>69</v>
      </c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87"/>
      <c r="AA70" s="188"/>
      <c r="AB70" s="154">
        <f>'[3]Publikasi '!I45</f>
        <v>0</v>
      </c>
      <c r="AC70" s="155"/>
      <c r="AD70" s="155"/>
      <c r="AE70" s="155"/>
      <c r="AF70" s="155"/>
      <c r="AG70" s="155"/>
      <c r="AH70" s="156"/>
    </row>
    <row r="71" spans="2:34" ht="20.25" customHeight="1" x14ac:dyDescent="0.35">
      <c r="B71" s="204"/>
      <c r="C71" s="203"/>
      <c r="D71" s="16"/>
      <c r="E71" s="16"/>
      <c r="F71" s="17"/>
      <c r="G71" s="148">
        <v>16</v>
      </c>
      <c r="H71" s="162" t="s">
        <v>70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187"/>
      <c r="AA71" s="188"/>
      <c r="AB71" s="154">
        <f>'[3]Publikasi '!I61</f>
        <v>0</v>
      </c>
      <c r="AC71" s="155"/>
      <c r="AD71" s="155"/>
      <c r="AE71" s="155"/>
      <c r="AF71" s="155"/>
      <c r="AG71" s="155"/>
      <c r="AH71" s="156"/>
    </row>
    <row r="72" spans="2:34" ht="20.25" customHeight="1" x14ac:dyDescent="0.35">
      <c r="B72" s="204"/>
      <c r="C72" s="203"/>
      <c r="D72" s="16"/>
      <c r="E72" s="16"/>
      <c r="F72" s="17"/>
      <c r="G72" s="148">
        <v>17</v>
      </c>
      <c r="H72" s="162" t="s">
        <v>71</v>
      </c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187"/>
      <c r="AA72" s="188"/>
      <c r="AB72" s="154">
        <f>'[3]Publikasi '!G83</f>
        <v>0</v>
      </c>
      <c r="AC72" s="155"/>
      <c r="AD72" s="155"/>
      <c r="AE72" s="155"/>
      <c r="AF72" s="155"/>
      <c r="AG72" s="155"/>
      <c r="AH72" s="156"/>
    </row>
    <row r="73" spans="2:34" ht="16.5" customHeight="1" x14ac:dyDescent="0.35">
      <c r="B73" s="204"/>
      <c r="C73" s="203"/>
      <c r="D73" s="16"/>
      <c r="E73" s="16"/>
      <c r="F73" s="17"/>
      <c r="G73" s="212">
        <v>18</v>
      </c>
      <c r="H73" s="213" t="s">
        <v>72</v>
      </c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16"/>
      <c r="AB73" s="154">
        <f>'[3]Publikasi '!F100+'[3]Publikasi '!F118+'[3]Publikasi '!F136+'[3]Publikasi '!G154</f>
        <v>0</v>
      </c>
      <c r="AC73" s="155"/>
      <c r="AD73" s="155"/>
      <c r="AE73" s="155"/>
      <c r="AF73" s="155"/>
      <c r="AG73" s="155"/>
      <c r="AH73" s="156"/>
    </row>
    <row r="74" spans="2:34" ht="18" customHeight="1" x14ac:dyDescent="0.35">
      <c r="B74" s="189"/>
      <c r="C74" s="16"/>
      <c r="D74" s="16"/>
      <c r="E74" s="16"/>
      <c r="F74" s="17"/>
      <c r="G74" s="139"/>
      <c r="H74" s="183" t="s">
        <v>73</v>
      </c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84"/>
      <c r="AA74" s="185"/>
      <c r="AB74" s="154"/>
      <c r="AC74" s="155"/>
      <c r="AD74" s="155"/>
      <c r="AE74" s="155"/>
      <c r="AF74" s="155"/>
      <c r="AG74" s="155"/>
      <c r="AH74" s="156"/>
    </row>
    <row r="75" spans="2:34" ht="16.5" customHeight="1" x14ac:dyDescent="0.35">
      <c r="B75" s="189"/>
      <c r="C75" s="16"/>
      <c r="D75" s="16"/>
      <c r="E75" s="16"/>
      <c r="F75" s="17"/>
      <c r="G75" s="163">
        <v>19</v>
      </c>
      <c r="H75" s="218" t="s">
        <v>74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20"/>
      <c r="AB75" s="221">
        <f>SUM(AB69:AH74)</f>
        <v>0</v>
      </c>
      <c r="AC75" s="222"/>
      <c r="AD75" s="222"/>
      <c r="AE75" s="222"/>
      <c r="AF75" s="222"/>
      <c r="AG75" s="222"/>
      <c r="AH75" s="223"/>
    </row>
    <row r="76" spans="2:34" ht="6" customHeight="1" x14ac:dyDescent="0.35">
      <c r="B76" s="59"/>
      <c r="C76" s="60"/>
      <c r="D76" s="60"/>
      <c r="E76" s="60"/>
      <c r="F76" s="61"/>
      <c r="G76" s="172"/>
      <c r="H76" s="218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20"/>
      <c r="AB76" s="224"/>
      <c r="AC76" s="225"/>
      <c r="AD76" s="225"/>
      <c r="AE76" s="225"/>
      <c r="AF76" s="225"/>
      <c r="AG76" s="225"/>
      <c r="AH76" s="226"/>
    </row>
    <row r="77" spans="2:34" ht="6" customHeight="1" x14ac:dyDescent="0.35">
      <c r="B77" s="189"/>
      <c r="C77" s="16"/>
      <c r="D77" s="16"/>
      <c r="E77" s="16"/>
      <c r="F77" s="17"/>
      <c r="G77" s="193">
        <v>20</v>
      </c>
      <c r="H77" s="227" t="s">
        <v>75</v>
      </c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9"/>
      <c r="AB77" s="154">
        <f>'[3]Pengembangan Ilmu'!G18</f>
        <v>0</v>
      </c>
      <c r="AC77" s="155"/>
      <c r="AD77" s="155"/>
      <c r="AE77" s="155"/>
      <c r="AF77" s="155"/>
      <c r="AG77" s="155"/>
      <c r="AH77" s="156"/>
    </row>
    <row r="78" spans="2:34" ht="16.5" customHeight="1" x14ac:dyDescent="0.35">
      <c r="B78" s="230" t="s">
        <v>76</v>
      </c>
      <c r="C78" s="203" t="s">
        <v>44</v>
      </c>
      <c r="D78" s="203"/>
      <c r="E78" s="203"/>
      <c r="F78" s="231"/>
      <c r="G78" s="198"/>
      <c r="H78" s="227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9"/>
      <c r="AB78" s="154"/>
      <c r="AC78" s="155"/>
      <c r="AD78" s="155"/>
      <c r="AE78" s="155"/>
      <c r="AF78" s="155"/>
      <c r="AG78" s="155"/>
      <c r="AH78" s="156"/>
    </row>
    <row r="79" spans="2:34" ht="20.25" customHeight="1" x14ac:dyDescent="0.35">
      <c r="B79" s="232"/>
      <c r="C79" s="203" t="s">
        <v>77</v>
      </c>
      <c r="D79" s="203"/>
      <c r="E79" s="203"/>
      <c r="F79" s="231"/>
      <c r="G79" s="148">
        <v>21</v>
      </c>
      <c r="H79" s="162" t="s">
        <v>78</v>
      </c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8"/>
      <c r="AB79" s="154">
        <f>'[3]Pengembangan Ilmu'!H44</f>
        <v>0</v>
      </c>
      <c r="AC79" s="155"/>
      <c r="AD79" s="155"/>
      <c r="AE79" s="155"/>
      <c r="AF79" s="155"/>
      <c r="AG79" s="155"/>
      <c r="AH79" s="156"/>
    </row>
    <row r="80" spans="2:34" ht="17.25" customHeight="1" x14ac:dyDescent="0.35">
      <c r="B80" s="232"/>
      <c r="C80" s="203" t="s">
        <v>79</v>
      </c>
      <c r="D80" s="203"/>
      <c r="E80" s="203"/>
      <c r="F80" s="231"/>
      <c r="G80" s="163">
        <v>22</v>
      </c>
      <c r="H80" s="218" t="s">
        <v>80</v>
      </c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20"/>
      <c r="AB80" s="208">
        <f>SUM(AB77:AH79)</f>
        <v>0</v>
      </c>
      <c r="AC80" s="206"/>
      <c r="AD80" s="206"/>
      <c r="AE80" s="206"/>
      <c r="AF80" s="206"/>
      <c r="AG80" s="206"/>
      <c r="AH80" s="207"/>
    </row>
    <row r="81" spans="2:34" ht="6" customHeight="1" x14ac:dyDescent="0.35">
      <c r="B81" s="233"/>
      <c r="C81" s="234"/>
      <c r="D81" s="234"/>
      <c r="E81" s="234"/>
      <c r="F81" s="235"/>
      <c r="G81" s="172"/>
      <c r="H81" s="218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20"/>
      <c r="AB81" s="208"/>
      <c r="AC81" s="206"/>
      <c r="AD81" s="206"/>
      <c r="AE81" s="206"/>
      <c r="AF81" s="206"/>
      <c r="AG81" s="206"/>
      <c r="AH81" s="207"/>
    </row>
    <row r="82" spans="2:34" ht="6" customHeight="1" x14ac:dyDescent="0.35">
      <c r="B82" s="146"/>
      <c r="C82" s="236"/>
      <c r="D82" s="16"/>
      <c r="E82" s="16"/>
      <c r="F82" s="17"/>
      <c r="G82" s="180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1"/>
    </row>
    <row r="83" spans="2:34" ht="15.75" customHeight="1" x14ac:dyDescent="0.35">
      <c r="B83" s="186" t="s">
        <v>81</v>
      </c>
      <c r="C83" s="49" t="s">
        <v>82</v>
      </c>
      <c r="D83" s="16"/>
      <c r="E83" s="16"/>
      <c r="F83" s="17"/>
      <c r="G83" s="237" t="s">
        <v>83</v>
      </c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2:34" ht="15" customHeight="1" x14ac:dyDescent="0.35">
      <c r="B84" s="189"/>
      <c r="C84" s="240" t="s">
        <v>84</v>
      </c>
      <c r="D84" s="16"/>
      <c r="E84" s="16"/>
      <c r="F84" s="17"/>
      <c r="G84" s="237" t="s">
        <v>85</v>
      </c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2:34" ht="15.75" customHeight="1" x14ac:dyDescent="0.35">
      <c r="B85" s="189"/>
      <c r="C85" s="16"/>
      <c r="D85" s="16"/>
      <c r="E85" s="16"/>
      <c r="F85" s="17"/>
      <c r="G85" s="237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2:34" ht="15" customHeight="1" x14ac:dyDescent="0.35">
      <c r="B86" s="189"/>
      <c r="C86" s="16"/>
      <c r="D86" s="16"/>
      <c r="E86" s="16"/>
      <c r="F86" s="17"/>
      <c r="G86" s="237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2:34" ht="6" customHeight="1" x14ac:dyDescent="0.35">
      <c r="B87" s="189"/>
      <c r="C87" s="16"/>
      <c r="D87" s="16"/>
      <c r="E87" s="16"/>
      <c r="F87" s="17"/>
      <c r="G87" s="241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3"/>
    </row>
    <row r="88" spans="2:34" ht="15" customHeight="1" x14ac:dyDescent="0.35">
      <c r="B88" s="189"/>
      <c r="C88" s="16"/>
      <c r="D88" s="16"/>
      <c r="E88" s="16"/>
      <c r="F88" s="17"/>
      <c r="G88" s="244" t="s">
        <v>99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6"/>
    </row>
    <row r="89" spans="2:34" ht="8.25" customHeight="1" x14ac:dyDescent="0.35">
      <c r="B89" s="189"/>
      <c r="C89" s="16"/>
      <c r="D89" s="16"/>
      <c r="E89" s="16"/>
      <c r="F89" s="17"/>
      <c r="G89" s="247"/>
      <c r="H89" s="248"/>
      <c r="I89" s="248"/>
      <c r="J89" s="248"/>
      <c r="K89" s="248"/>
      <c r="L89" s="248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8"/>
      <c r="Y89" s="249"/>
      <c r="Z89" s="249"/>
      <c r="AA89" s="249"/>
      <c r="AB89" s="249"/>
      <c r="AC89" s="249"/>
      <c r="AD89" s="249"/>
      <c r="AE89" s="249"/>
      <c r="AF89" s="249"/>
      <c r="AG89" s="249"/>
      <c r="AH89" s="250"/>
    </row>
    <row r="90" spans="2:34" ht="18" customHeight="1" x14ac:dyDescent="0.35">
      <c r="B90" s="189"/>
      <c r="C90" s="16"/>
      <c r="D90" s="16"/>
      <c r="E90" s="16"/>
      <c r="F90" s="17"/>
      <c r="G90" s="247" t="s">
        <v>87</v>
      </c>
      <c r="H90" s="248"/>
      <c r="I90" s="248"/>
      <c r="J90" s="248"/>
      <c r="K90" s="248"/>
      <c r="L90" s="251"/>
      <c r="M90" s="248"/>
      <c r="N90" s="248" t="s">
        <v>14</v>
      </c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52"/>
    </row>
    <row r="91" spans="2:34" ht="15" customHeight="1" x14ac:dyDescent="0.35">
      <c r="B91" s="189"/>
      <c r="C91" s="16"/>
      <c r="D91" s="16"/>
      <c r="E91" s="16"/>
      <c r="F91" s="17"/>
      <c r="G91" s="247"/>
      <c r="H91" s="248"/>
      <c r="I91" s="248"/>
      <c r="J91" s="248"/>
      <c r="K91" s="248"/>
      <c r="L91" s="251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52"/>
    </row>
    <row r="92" spans="2:34" ht="15" customHeight="1" x14ac:dyDescent="0.35">
      <c r="B92" s="189"/>
      <c r="C92" s="16"/>
      <c r="D92" s="16"/>
      <c r="E92" s="16"/>
      <c r="F92" s="17"/>
      <c r="G92" s="247"/>
      <c r="H92" s="248"/>
      <c r="I92" s="248"/>
      <c r="J92" s="248"/>
      <c r="K92" s="248"/>
      <c r="L92" s="251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52"/>
    </row>
    <row r="93" spans="2:34" ht="15" customHeight="1" x14ac:dyDescent="0.35">
      <c r="B93" s="189"/>
      <c r="C93" s="16"/>
      <c r="D93" s="16"/>
      <c r="E93" s="16"/>
      <c r="F93" s="17"/>
      <c r="G93" s="247" t="s">
        <v>88</v>
      </c>
      <c r="H93" s="248"/>
      <c r="I93" s="248"/>
      <c r="J93" s="248"/>
      <c r="K93" s="248"/>
      <c r="L93" s="251"/>
      <c r="M93" s="248"/>
      <c r="N93" s="248" t="s">
        <v>89</v>
      </c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52"/>
    </row>
    <row r="94" spans="2:34" ht="12.75" customHeight="1" x14ac:dyDescent="0.35">
      <c r="B94" s="189"/>
      <c r="C94" s="16"/>
      <c r="D94" s="16"/>
      <c r="E94" s="16"/>
      <c r="F94" s="17"/>
      <c r="G94" s="247"/>
      <c r="H94" s="248"/>
      <c r="I94" s="248"/>
      <c r="J94" s="248"/>
      <c r="K94" s="248"/>
      <c r="L94" s="251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52"/>
    </row>
    <row r="95" spans="2:34" ht="12.75" customHeight="1" x14ac:dyDescent="0.35">
      <c r="B95" s="189"/>
      <c r="C95" s="16"/>
      <c r="D95" s="16"/>
      <c r="E95" s="16"/>
      <c r="F95" s="17"/>
      <c r="G95" s="65" t="s">
        <v>90</v>
      </c>
      <c r="H95" s="248"/>
      <c r="I95" s="248"/>
      <c r="J95" s="248"/>
      <c r="K95" s="248"/>
      <c r="L95" s="251"/>
      <c r="M95" s="248"/>
      <c r="N95" s="248" t="s">
        <v>91</v>
      </c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52"/>
    </row>
    <row r="96" spans="2:34" ht="7.5" customHeight="1" x14ac:dyDescent="0.35">
      <c r="B96" s="59"/>
      <c r="C96" s="60"/>
      <c r="D96" s="60"/>
      <c r="E96" s="60"/>
      <c r="F96" s="61"/>
      <c r="G96" s="114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2"/>
    </row>
    <row r="97" spans="2:34" ht="6" customHeight="1" x14ac:dyDescent="0.35">
      <c r="B97" s="3"/>
      <c r="C97" s="4"/>
      <c r="D97" s="4"/>
      <c r="E97" s="4"/>
      <c r="F97" s="4"/>
      <c r="G97" s="180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1"/>
    </row>
    <row r="98" spans="2:34" ht="20.25" customHeight="1" x14ac:dyDescent="0.35">
      <c r="B98" s="204" t="s">
        <v>92</v>
      </c>
      <c r="C98" s="203" t="s">
        <v>93</v>
      </c>
      <c r="D98" s="253"/>
      <c r="E98" s="16"/>
      <c r="F98" s="16"/>
      <c r="G98" s="254" t="s">
        <v>94</v>
      </c>
      <c r="H98" s="255" t="s">
        <v>95</v>
      </c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6"/>
    </row>
    <row r="99" spans="2:34" ht="20.25" customHeight="1" x14ac:dyDescent="0.35">
      <c r="B99" s="204"/>
      <c r="C99" s="203"/>
      <c r="D99" s="253"/>
      <c r="E99" s="16"/>
      <c r="F99" s="16"/>
      <c r="G99" s="257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4"/>
    </row>
    <row r="100" spans="2:34" ht="6" customHeight="1" x14ac:dyDescent="0.35">
      <c r="B100" s="59"/>
      <c r="C100" s="60"/>
      <c r="D100" s="60"/>
      <c r="E100" s="60"/>
      <c r="F100" s="60"/>
      <c r="G100" s="258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</row>
    <row r="101" spans="2:34" ht="20.25" customHeight="1" x14ac:dyDescent="0.35">
      <c r="G101" s="261"/>
      <c r="H101" s="261"/>
      <c r="I101" s="261"/>
      <c r="J101" s="261"/>
      <c r="K101" s="261"/>
      <c r="L101" s="261"/>
      <c r="M101" s="261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1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1"/>
      <c r="H104" s="261"/>
      <c r="I104" s="261"/>
      <c r="J104" s="261"/>
      <c r="K104" s="261"/>
      <c r="N104" s="263"/>
    </row>
    <row r="105" spans="2:34" ht="20.25" customHeight="1" x14ac:dyDescent="0.35">
      <c r="G105" s="261"/>
      <c r="H105" s="261"/>
      <c r="I105" s="261"/>
      <c r="J105" s="261"/>
      <c r="K105" s="261"/>
      <c r="L105" s="263"/>
    </row>
    <row r="106" spans="2:34" ht="20.25" customHeight="1" x14ac:dyDescent="0.35">
      <c r="G106" s="261"/>
      <c r="H106" s="261"/>
      <c r="I106" s="261"/>
      <c r="J106" s="261"/>
      <c r="K106" s="261"/>
      <c r="L106" s="263"/>
    </row>
    <row r="107" spans="2:34" ht="20.25" customHeight="1" x14ac:dyDescent="0.35">
      <c r="G107" s="261"/>
      <c r="H107" s="261"/>
      <c r="I107" s="261"/>
      <c r="J107" s="261"/>
      <c r="K107" s="261"/>
      <c r="L107" s="263"/>
    </row>
    <row r="108" spans="2:34" ht="20.25" customHeight="1" x14ac:dyDescent="0.35">
      <c r="G108" s="261"/>
      <c r="H108" s="261"/>
      <c r="I108" s="261"/>
      <c r="J108" s="261"/>
      <c r="K108" s="261"/>
      <c r="N108" s="263"/>
    </row>
    <row r="109" spans="2:34" ht="20.25" customHeight="1" x14ac:dyDescent="0.35">
      <c r="G109" s="261"/>
      <c r="H109" s="261"/>
      <c r="I109" s="261"/>
      <c r="J109" s="261"/>
      <c r="K109" s="261"/>
      <c r="L109" s="263"/>
    </row>
    <row r="110" spans="2:34" ht="20.25" customHeight="1" x14ac:dyDescent="0.35">
      <c r="G110" s="261"/>
      <c r="H110" s="261"/>
      <c r="I110" s="261"/>
      <c r="J110" s="261"/>
      <c r="K110" s="261"/>
      <c r="N110" s="263"/>
    </row>
    <row r="111" spans="2:34" ht="6" customHeight="1" x14ac:dyDescent="0.35"/>
    <row r="123" spans="2:34" ht="6" customHeight="1" x14ac:dyDescent="0.35"/>
    <row r="124" spans="2:34" ht="20.25" customHeight="1" x14ac:dyDescent="0.35"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</row>
    <row r="125" spans="2:34" x14ac:dyDescent="0.35">
      <c r="B125" s="261"/>
      <c r="C125" s="261"/>
      <c r="D125" s="261"/>
      <c r="E125" s="261"/>
      <c r="F125" s="261"/>
      <c r="G125" s="261"/>
      <c r="H125" s="261"/>
    </row>
    <row r="126" spans="2:34" ht="20.25" customHeight="1" x14ac:dyDescent="0.35">
      <c r="B126" s="263"/>
      <c r="C126" s="265"/>
      <c r="D126" s="265"/>
      <c r="E126" s="265"/>
      <c r="F126" s="265"/>
      <c r="G126" s="265"/>
      <c r="H126" s="266"/>
      <c r="I126" s="267"/>
    </row>
    <row r="127" spans="2:34" ht="12" customHeight="1" x14ac:dyDescent="0.35">
      <c r="B127" s="263"/>
      <c r="C127" s="265"/>
      <c r="D127" s="265"/>
      <c r="E127" s="265"/>
      <c r="F127" s="265"/>
      <c r="G127" s="265"/>
      <c r="H127" s="266"/>
    </row>
    <row r="128" spans="2:34" ht="20.25" customHeight="1" x14ac:dyDescent="0.35">
      <c r="B128" s="263"/>
      <c r="C128" s="265"/>
      <c r="D128" s="265"/>
      <c r="E128" s="265"/>
      <c r="F128" s="265"/>
      <c r="G128" s="265"/>
      <c r="H128" s="266"/>
      <c r="I128" s="267"/>
    </row>
    <row r="129" spans="2:9" ht="12" customHeight="1" x14ac:dyDescent="0.35">
      <c r="B129" s="263"/>
      <c r="C129" s="265"/>
      <c r="D129" s="265"/>
      <c r="E129" s="265"/>
      <c r="F129" s="265"/>
      <c r="G129" s="265"/>
      <c r="H129" s="266"/>
    </row>
    <row r="130" spans="2:9" ht="20.25" customHeight="1" x14ac:dyDescent="0.35">
      <c r="B130" s="263"/>
      <c r="C130" s="265"/>
      <c r="D130" s="265"/>
      <c r="E130" s="265"/>
      <c r="F130" s="265"/>
      <c r="G130" s="265"/>
      <c r="H130" s="266"/>
      <c r="I130" s="267"/>
    </row>
    <row r="131" spans="2:9" ht="12" customHeight="1" x14ac:dyDescent="0.35">
      <c r="B131" s="263"/>
      <c r="C131" s="265"/>
      <c r="D131" s="265"/>
      <c r="E131" s="265"/>
      <c r="F131" s="265"/>
      <c r="G131" s="265"/>
      <c r="H131" s="266"/>
    </row>
    <row r="132" spans="2:9" ht="20.25" customHeight="1" x14ac:dyDescent="0.35">
      <c r="B132" s="263"/>
      <c r="C132" s="265"/>
      <c r="D132" s="265"/>
      <c r="E132" s="265"/>
      <c r="F132" s="265"/>
      <c r="G132" s="265"/>
      <c r="H132" s="266"/>
      <c r="I132" s="267"/>
    </row>
    <row r="133" spans="2:9" ht="12" customHeight="1" x14ac:dyDescent="0.35">
      <c r="B133" s="261"/>
      <c r="C133" s="261"/>
      <c r="D133" s="261"/>
      <c r="E133" s="261"/>
      <c r="F133" s="261"/>
      <c r="G133" s="261"/>
    </row>
    <row r="134" spans="2:9" ht="20.25" customHeight="1" x14ac:dyDescent="0.35">
      <c r="B134" s="261"/>
      <c r="C134" s="261"/>
      <c r="D134" s="261"/>
      <c r="E134" s="261"/>
      <c r="F134" s="261"/>
      <c r="G134" s="261"/>
      <c r="I134" s="267"/>
    </row>
    <row r="135" spans="2:9" ht="12" customHeight="1" x14ac:dyDescent="0.35">
      <c r="I135" s="267"/>
    </row>
    <row r="136" spans="2:9" ht="20.25" customHeight="1" x14ac:dyDescent="0.35">
      <c r="B136" s="261"/>
      <c r="C136" s="261"/>
      <c r="D136" s="261"/>
      <c r="E136" s="261"/>
      <c r="F136" s="261"/>
      <c r="I136" s="267"/>
    </row>
    <row r="137" spans="2:9" ht="12" customHeight="1" x14ac:dyDescent="0.35">
      <c r="B137" s="261"/>
      <c r="C137" s="261"/>
      <c r="D137" s="261"/>
      <c r="E137" s="261"/>
      <c r="F137" s="261"/>
      <c r="I137" s="267"/>
    </row>
    <row r="138" spans="2:9" ht="20.25" customHeight="1" x14ac:dyDescent="0.35">
      <c r="B138" s="261"/>
      <c r="C138" s="261"/>
      <c r="D138" s="261"/>
      <c r="E138" s="261"/>
      <c r="F138" s="261"/>
      <c r="I138" s="267"/>
    </row>
    <row r="139" spans="2:9" ht="12" customHeight="1" x14ac:dyDescent="0.35">
      <c r="B139" s="261"/>
      <c r="C139" s="261"/>
      <c r="D139" s="261"/>
      <c r="E139" s="261"/>
      <c r="F139" s="261"/>
      <c r="I139" s="267"/>
    </row>
    <row r="140" spans="2:9" ht="20.25" customHeight="1" x14ac:dyDescent="0.35">
      <c r="B140" s="261"/>
      <c r="C140" s="261"/>
      <c r="D140" s="261"/>
      <c r="E140" s="261"/>
      <c r="F140" s="261"/>
      <c r="I140" s="26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1"/>
      <c r="C145" s="261"/>
      <c r="D145" s="261"/>
      <c r="E145" s="261"/>
      <c r="F145" s="261"/>
      <c r="I145" s="267"/>
    </row>
    <row r="146" spans="2:34" ht="6" customHeight="1" x14ac:dyDescent="0.35"/>
    <row r="147" spans="2:34" ht="6" customHeight="1" x14ac:dyDescent="0.35"/>
    <row r="148" spans="2:34" x14ac:dyDescent="0.35">
      <c r="B148" s="268"/>
      <c r="C148" s="261"/>
      <c r="I148" s="26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1"/>
    </row>
    <row r="152" spans="2:34" ht="6" customHeight="1" x14ac:dyDescent="0.35"/>
    <row r="154" spans="2:34" ht="20.25" customHeight="1" x14ac:dyDescent="0.35"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6"/>
    </row>
    <row r="155" spans="2:34" ht="20.25" customHeight="1" x14ac:dyDescent="0.35"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6"/>
    </row>
    <row r="156" spans="2:34" ht="20.25" customHeight="1" x14ac:dyDescent="0.35"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6"/>
    </row>
    <row r="157" spans="2:34" ht="20.25" customHeight="1" x14ac:dyDescent="0.35"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6"/>
    </row>
    <row r="158" spans="2:34" x14ac:dyDescent="0.35"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H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643D5570-442E-4B89-8E67-30EB63FB8E03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7D40-A276-49D5-82E2-4CFEE568500A}">
  <sheetPr>
    <tabColor theme="1"/>
  </sheetPr>
  <dimension ref="B2:AM158"/>
  <sheetViews>
    <sheetView showGridLines="0" topLeftCell="A72" zoomScale="75" zoomScaleNormal="75" workbookViewId="0">
      <selection activeCell="AM85" sqref="AM8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'[4]Form P2KB 01'!Y7:AA8</f>
        <v>0</v>
      </c>
      <c r="Z7" s="36"/>
      <c r="AA7" s="37"/>
      <c r="AB7" s="35">
        <v>2</v>
      </c>
      <c r="AC7" s="36"/>
      <c r="AD7" s="37"/>
      <c r="AE7" s="35">
        <v>1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v>2</v>
      </c>
      <c r="Z10" s="54">
        <v>1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2</v>
      </c>
      <c r="AG10" s="52">
        <v>1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1</v>
      </c>
      <c r="L13" s="71">
        <f>'[4]Form P2KB 01'!L13</f>
        <v>0</v>
      </c>
      <c r="M13" s="71">
        <f>'[4]Form P2KB 01'!M13</f>
        <v>7</v>
      </c>
      <c r="N13" s="71">
        <f>'[4]Form P2KB 01'!N13</f>
        <v>7</v>
      </c>
      <c r="O13" s="71">
        <f>'[4]Form P2KB 01'!O13</f>
        <v>9</v>
      </c>
      <c r="P13" s="71">
        <f>'[4]Form P2KB 01'!P13</f>
        <v>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85">
        <f>'[4]Form P2KB 01'!F16</f>
        <v>1</v>
      </c>
      <c r="G16" s="85">
        <f>'[4]Form P2KB 01'!G16</f>
        <v>3</v>
      </c>
      <c r="H16" s="85">
        <f>'[4]Form P2KB 01'!H16</f>
        <v>4</v>
      </c>
      <c r="I16" s="86"/>
      <c r="J16" s="85">
        <f>'[4]Form P2KB 01'!J16</f>
        <v>2</v>
      </c>
      <c r="K16" s="85">
        <f>'[4]Form P2KB 01'!K16</f>
        <v>0</v>
      </c>
      <c r="L16" s="85">
        <f>'[4]Form P2KB 01'!L16</f>
        <v>1</v>
      </c>
      <c r="M16" s="85">
        <f>'[4]Form P2KB 01'!M16</f>
        <v>8</v>
      </c>
      <c r="N16" s="86"/>
      <c r="O16" s="85">
        <f>'[4]Form P2KB 01'!O16</f>
        <v>0</v>
      </c>
      <c r="P16" s="85">
        <f>'[4]Form P2KB 01'!P16</f>
        <v>0</v>
      </c>
      <c r="Q16" s="85">
        <f>'[4]Form P2KB 01'!Q16</f>
        <v>4</v>
      </c>
      <c r="R16" s="85">
        <f>'[4]Form P2KB 01'!R16</f>
        <v>1</v>
      </c>
      <c r="S16" s="86"/>
      <c r="T16" s="85">
        <f>'[4]Form P2KB 01'!T16</f>
        <v>0</v>
      </c>
      <c r="U16" s="87">
        <f>'[4]Form P2KB 01'!U16</f>
        <v>5</v>
      </c>
      <c r="V16" s="88"/>
      <c r="W16" s="87">
        <f>'[4]Form P2KB 01'!W16</f>
        <v>2</v>
      </c>
      <c r="X16" s="88"/>
      <c r="Y16" s="87">
        <f>'[4]Form P2KB 01'!Y16</f>
        <v>0</v>
      </c>
      <c r="Z16" s="88"/>
      <c r="AA16" s="87">
        <f>'[4]Form P2KB 01'!AA16</f>
        <v>9</v>
      </c>
      <c r="AB16" s="88"/>
      <c r="AC16" s="73"/>
      <c r="AD16" s="73"/>
      <c r="AE16" s="73"/>
      <c r="AF16" s="73"/>
      <c r="AG16" s="73"/>
      <c r="AH16" s="73"/>
    </row>
    <row r="17" spans="2:39" ht="6" customHeight="1" x14ac:dyDescent="0.35">
      <c r="B17" s="89"/>
      <c r="C17" s="90"/>
      <c r="D17" s="76"/>
      <c r="E17" s="9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2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9" ht="15.5" customHeight="1" x14ac:dyDescent="0.35">
      <c r="B19" s="89"/>
      <c r="C19" s="90"/>
      <c r="D19" s="76" t="s">
        <v>14</v>
      </c>
      <c r="E19" s="91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M19" s="94"/>
    </row>
    <row r="20" spans="2:39" ht="6.75" customHeight="1" x14ac:dyDescent="0.35">
      <c r="B20" s="95" t="s">
        <v>18</v>
      </c>
      <c r="C20" s="96"/>
      <c r="D20" s="83"/>
      <c r="E20" s="84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9" x14ac:dyDescent="0.35">
      <c r="B21" s="97"/>
      <c r="C21" s="98"/>
      <c r="D21" s="76" t="s">
        <v>14</v>
      </c>
      <c r="E21" s="91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4"/>
    </row>
    <row r="22" spans="2:39" ht="17.25" customHeight="1" x14ac:dyDescent="0.35">
      <c r="B22" s="74" t="s">
        <v>20</v>
      </c>
      <c r="C22" s="99"/>
      <c r="D22" s="76" t="s">
        <v>14</v>
      </c>
      <c r="E22" s="91"/>
      <c r="F22" s="100">
        <v>31650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9" ht="5.25" customHeight="1" x14ac:dyDescent="0.35">
      <c r="B23" s="62" t="s">
        <v>21</v>
      </c>
      <c r="C23" s="63"/>
      <c r="D23" s="83"/>
      <c r="E23" s="84"/>
      <c r="F23" s="92" t="s">
        <v>22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9" x14ac:dyDescent="0.35">
      <c r="B24" s="89"/>
      <c r="C24" s="90"/>
      <c r="D24" s="76" t="s">
        <v>14</v>
      </c>
      <c r="E24" s="91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1">
        <v>45164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9" ht="15" customHeight="1" x14ac:dyDescent="0.35">
      <c r="B26" s="89"/>
      <c r="C26" s="90"/>
      <c r="D26" s="76" t="s">
        <v>14</v>
      </c>
      <c r="E26" s="9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2"/>
      <c r="C27" s="103"/>
      <c r="D27" s="83"/>
      <c r="E27" s="84"/>
      <c r="F27" s="92" t="s">
        <v>24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04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4"/>
    </row>
    <row r="29" spans="2:39" ht="3" customHeight="1" x14ac:dyDescent="0.35">
      <c r="B29" s="74"/>
      <c r="C29" s="99"/>
      <c r="D29" s="76"/>
      <c r="E29" s="9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108"/>
    </row>
    <row r="30" spans="2:39" ht="19.5" customHeight="1" x14ac:dyDescent="0.35">
      <c r="B30" s="89" t="s">
        <v>26</v>
      </c>
      <c r="C30" s="90"/>
      <c r="D30" s="76" t="s">
        <v>14</v>
      </c>
      <c r="E30" s="91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8"/>
    </row>
    <row r="31" spans="2:39" ht="4.5" customHeight="1" x14ac:dyDescent="0.35">
      <c r="B31" s="62" t="s">
        <v>28</v>
      </c>
      <c r="C31" s="63"/>
      <c r="D31" s="83"/>
      <c r="E31" s="84"/>
      <c r="F31" s="92" t="s">
        <v>29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9" x14ac:dyDescent="0.35">
      <c r="B32" s="89"/>
      <c r="C32" s="90"/>
      <c r="D32" s="76" t="s">
        <v>14</v>
      </c>
      <c r="E32" s="9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2" t="s">
        <v>31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6" t="s">
        <v>14</v>
      </c>
      <c r="E34" s="9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2" t="s">
        <v>33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6" t="s">
        <v>14</v>
      </c>
      <c r="E36" s="9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2">
        <f>'[4]Form P2KB 01'!F37:AH38</f>
        <v>12860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6" t="s">
        <v>14</v>
      </c>
      <c r="E38" s="9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9" t="s">
        <v>36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6" t="s">
        <v>14</v>
      </c>
      <c r="E40" s="9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2">
        <f>'[4]Form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6" t="s">
        <v>14</v>
      </c>
      <c r="E42" s="9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9" t="s">
        <v>39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6" t="s">
        <v>14</v>
      </c>
      <c r="E44" s="9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10" t="s">
        <v>41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2:34" x14ac:dyDescent="0.35">
      <c r="B46" s="67"/>
      <c r="C46" s="68"/>
      <c r="D46" s="69"/>
      <c r="E46" s="8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</row>
    <row r="47" spans="2:34" ht="6" customHeight="1" x14ac:dyDescent="0.35">
      <c r="B47" s="89"/>
      <c r="C47" s="90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2:34" ht="42.75" customHeight="1" x14ac:dyDescent="0.3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9" t="s">
        <v>42</v>
      </c>
      <c r="AC48" s="120"/>
      <c r="AD48" s="120"/>
      <c r="AE48" s="120"/>
      <c r="AF48" s="120"/>
      <c r="AG48" s="120"/>
      <c r="AH48" s="121"/>
    </row>
    <row r="49" spans="2:34" ht="6" customHeight="1" x14ac:dyDescent="0.35">
      <c r="B49" s="3"/>
      <c r="C49" s="4"/>
      <c r="D49" s="4"/>
      <c r="E49" s="4"/>
      <c r="F49" s="5"/>
      <c r="G49" s="12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3"/>
      <c r="AA49" s="65"/>
      <c r="AB49" s="124">
        <f>[4]Profesional!I39+[4]Profesional!H81</f>
        <v>1</v>
      </c>
      <c r="AC49" s="125"/>
      <c r="AD49" s="125"/>
      <c r="AE49" s="125"/>
      <c r="AF49" s="125"/>
      <c r="AG49" s="125"/>
      <c r="AH49" s="126"/>
    </row>
    <row r="50" spans="2:34" ht="16.5" customHeight="1" x14ac:dyDescent="0.35">
      <c r="B50" s="127" t="s">
        <v>43</v>
      </c>
      <c r="C50" s="128" t="s">
        <v>44</v>
      </c>
      <c r="D50" s="129"/>
      <c r="E50" s="129"/>
      <c r="F50" s="130"/>
      <c r="G50" s="131">
        <v>1</v>
      </c>
      <c r="H50" s="132" t="s">
        <v>45</v>
      </c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65"/>
      <c r="AA50" s="134"/>
      <c r="AB50" s="135"/>
      <c r="AC50" s="136"/>
      <c r="AD50" s="136"/>
      <c r="AE50" s="136"/>
      <c r="AF50" s="136"/>
      <c r="AG50" s="136"/>
      <c r="AH50" s="137"/>
    </row>
    <row r="51" spans="2:34" ht="15.75" customHeight="1" x14ac:dyDescent="0.35">
      <c r="B51" s="138"/>
      <c r="C51" s="128" t="s">
        <v>46</v>
      </c>
      <c r="D51" s="129"/>
      <c r="E51" s="129"/>
      <c r="F51" s="130"/>
      <c r="G51" s="139"/>
      <c r="H51" s="140" t="s">
        <v>47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77"/>
      <c r="AA51" s="142"/>
      <c r="AB51" s="143"/>
      <c r="AC51" s="144"/>
      <c r="AD51" s="144"/>
      <c r="AE51" s="144"/>
      <c r="AF51" s="144"/>
      <c r="AG51" s="144"/>
      <c r="AH51" s="145"/>
    </row>
    <row r="52" spans="2:34" ht="20.25" customHeight="1" x14ac:dyDescent="0.35">
      <c r="B52" s="146"/>
      <c r="C52" s="147"/>
      <c r="D52" s="129"/>
      <c r="E52" s="129"/>
      <c r="F52" s="130"/>
      <c r="G52" s="148">
        <v>2</v>
      </c>
      <c r="H52" s="149" t="s">
        <v>48</v>
      </c>
      <c r="I52" s="150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153"/>
      <c r="AB52" s="154">
        <f>[4]Profesional!H123</f>
        <v>2</v>
      </c>
      <c r="AC52" s="155"/>
      <c r="AD52" s="155"/>
      <c r="AE52" s="155"/>
      <c r="AF52" s="155"/>
      <c r="AG52" s="155"/>
      <c r="AH52" s="156"/>
    </row>
    <row r="53" spans="2:34" ht="20.25" customHeight="1" x14ac:dyDescent="0.35">
      <c r="B53" s="146"/>
      <c r="C53" s="147"/>
      <c r="D53" s="129"/>
      <c r="E53" s="129"/>
      <c r="F53" s="130"/>
      <c r="G53" s="157">
        <v>3</v>
      </c>
      <c r="H53" s="149" t="s">
        <v>49</v>
      </c>
      <c r="I53" s="150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8"/>
      <c r="V53" s="158"/>
      <c r="W53" s="158"/>
      <c r="X53" s="158"/>
      <c r="Y53" s="158"/>
      <c r="Z53" s="152"/>
      <c r="AA53" s="153"/>
      <c r="AB53" s="154">
        <f>[4]Profesional!I180</f>
        <v>5</v>
      </c>
      <c r="AC53" s="155"/>
      <c r="AD53" s="155"/>
      <c r="AE53" s="155"/>
      <c r="AF53" s="155"/>
      <c r="AG53" s="155"/>
      <c r="AH53" s="156"/>
    </row>
    <row r="54" spans="2:34" ht="20.25" customHeight="1" x14ac:dyDescent="0.35">
      <c r="B54" s="146"/>
      <c r="C54" s="159"/>
      <c r="D54" s="160"/>
      <c r="E54" s="160"/>
      <c r="F54" s="161"/>
      <c r="G54" s="157">
        <v>4</v>
      </c>
      <c r="H54" s="162" t="s">
        <v>50</v>
      </c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8"/>
      <c r="V54" s="158"/>
      <c r="W54" s="158"/>
      <c r="X54" s="158"/>
      <c r="Y54" s="158"/>
      <c r="Z54" s="152"/>
      <c r="AA54" s="153"/>
      <c r="AB54" s="154">
        <f>[4]Profesional!G197+[4]Profesional!G227+[4]Profesional!G243+[4]Profesional!H260</f>
        <v>45</v>
      </c>
      <c r="AC54" s="155"/>
      <c r="AD54" s="155"/>
      <c r="AE54" s="155"/>
      <c r="AF54" s="155"/>
      <c r="AG54" s="155"/>
      <c r="AH54" s="156"/>
    </row>
    <row r="55" spans="2:34" ht="17.25" customHeight="1" x14ac:dyDescent="0.35">
      <c r="B55" s="146"/>
      <c r="C55" s="147"/>
      <c r="D55" s="129"/>
      <c r="E55" s="129"/>
      <c r="F55" s="130"/>
      <c r="G55" s="163">
        <v>5</v>
      </c>
      <c r="H55" s="164" t="s">
        <v>51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67">
        <f>SUM(AB49:AH54)</f>
        <v>53</v>
      </c>
      <c r="AC55" s="168"/>
      <c r="AD55" s="168"/>
      <c r="AE55" s="168"/>
      <c r="AF55" s="168"/>
      <c r="AG55" s="168"/>
      <c r="AH55" s="169"/>
    </row>
    <row r="56" spans="2:34" ht="3.75" customHeight="1" x14ac:dyDescent="0.35">
      <c r="B56" s="5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3"/>
      <c r="C57" s="4"/>
      <c r="D57" s="4"/>
      <c r="E57" s="4"/>
      <c r="F57" s="5"/>
      <c r="G57" s="179"/>
      <c r="H57" s="1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1"/>
      <c r="AB57" s="154">
        <f>[4]Pembelajaran!H27</f>
        <v>77</v>
      </c>
      <c r="AC57" s="155"/>
      <c r="AD57" s="155"/>
      <c r="AE57" s="155"/>
      <c r="AF57" s="155"/>
      <c r="AG57" s="155"/>
      <c r="AH57" s="156"/>
    </row>
    <row r="58" spans="2:34" ht="20.25" customHeight="1" x14ac:dyDescent="0.35">
      <c r="B58" s="182" t="s">
        <v>52</v>
      </c>
      <c r="C58" s="49" t="s">
        <v>44</v>
      </c>
      <c r="D58" s="16"/>
      <c r="E58" s="16"/>
      <c r="F58" s="17"/>
      <c r="G58" s="139">
        <v>6</v>
      </c>
      <c r="H58" s="183" t="s">
        <v>53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5"/>
      <c r="AB58" s="154"/>
      <c r="AC58" s="155"/>
      <c r="AD58" s="155"/>
      <c r="AE58" s="155"/>
      <c r="AF58" s="155"/>
      <c r="AG58" s="155"/>
      <c r="AH58" s="156"/>
    </row>
    <row r="59" spans="2:34" ht="20.25" customHeight="1" x14ac:dyDescent="0.35">
      <c r="B59" s="186"/>
      <c r="C59" s="49" t="s">
        <v>54</v>
      </c>
      <c r="D59" s="16"/>
      <c r="E59" s="16"/>
      <c r="F59" s="17"/>
      <c r="G59" s="148">
        <v>7</v>
      </c>
      <c r="H59" s="162" t="s">
        <v>55</v>
      </c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B59" s="154">
        <f>[4]Pembelajaran!G92+[4]Pembelajaran!G128</f>
        <v>0</v>
      </c>
      <c r="AC59" s="155"/>
      <c r="AD59" s="155"/>
      <c r="AE59" s="155"/>
      <c r="AF59" s="155"/>
      <c r="AG59" s="155"/>
      <c r="AH59" s="156"/>
    </row>
    <row r="60" spans="2:34" ht="18.75" customHeight="1" x14ac:dyDescent="0.35">
      <c r="B60" s="189"/>
      <c r="C60" s="16"/>
      <c r="D60" s="16"/>
      <c r="E60" s="16"/>
      <c r="F60" s="17"/>
      <c r="G60" s="163">
        <v>8</v>
      </c>
      <c r="H60" s="164" t="s">
        <v>56</v>
      </c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6"/>
      <c r="AB60" s="190">
        <f>SUM(AB57:AH59)</f>
        <v>77</v>
      </c>
      <c r="AC60" s="191"/>
      <c r="AD60" s="191"/>
      <c r="AE60" s="191"/>
      <c r="AF60" s="191"/>
      <c r="AG60" s="191"/>
      <c r="AH60" s="192"/>
    </row>
    <row r="61" spans="2:34" ht="3.75" customHeight="1" x14ac:dyDescent="0.35">
      <c r="B61" s="59"/>
      <c r="C61" s="60"/>
      <c r="D61" s="60"/>
      <c r="E61" s="60"/>
      <c r="F61" s="61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0"/>
      <c r="AC61" s="191"/>
      <c r="AD61" s="191"/>
      <c r="AE61" s="191"/>
      <c r="AF61" s="191"/>
      <c r="AG61" s="191"/>
      <c r="AH61" s="192"/>
    </row>
    <row r="62" spans="2:34" ht="4.5" customHeight="1" x14ac:dyDescent="0.35">
      <c r="B62" s="3"/>
      <c r="C62" s="4"/>
      <c r="D62" s="4"/>
      <c r="E62" s="4"/>
      <c r="F62" s="5"/>
      <c r="G62" s="193">
        <v>9</v>
      </c>
      <c r="H62" s="194" t="s">
        <v>57</v>
      </c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6"/>
      <c r="AB62" s="197">
        <f>'[4]Pengabdian Masy-Profesi'!I26</f>
        <v>10</v>
      </c>
      <c r="AC62" s="155"/>
      <c r="AD62" s="155"/>
      <c r="AE62" s="155"/>
      <c r="AF62" s="155"/>
      <c r="AG62" s="155"/>
      <c r="AH62" s="156"/>
    </row>
    <row r="63" spans="2:34" ht="16.5" customHeight="1" x14ac:dyDescent="0.35">
      <c r="B63" s="182" t="s">
        <v>58</v>
      </c>
      <c r="C63" s="49" t="s">
        <v>59</v>
      </c>
      <c r="D63" s="16"/>
      <c r="E63" s="16"/>
      <c r="F63" s="17"/>
      <c r="G63" s="198"/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1"/>
      <c r="AB63" s="154"/>
      <c r="AC63" s="155"/>
      <c r="AD63" s="155"/>
      <c r="AE63" s="155"/>
      <c r="AF63" s="155"/>
      <c r="AG63" s="155"/>
      <c r="AH63" s="156"/>
    </row>
    <row r="64" spans="2:34" ht="18.75" customHeight="1" x14ac:dyDescent="0.35">
      <c r="B64" s="202"/>
      <c r="C64" s="49" t="s">
        <v>60</v>
      </c>
      <c r="D64" s="16"/>
      <c r="E64" s="16"/>
      <c r="F64" s="17"/>
      <c r="G64" s="148">
        <v>10</v>
      </c>
      <c r="H64" s="162" t="s">
        <v>61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B64" s="154">
        <f>'[4]Pengabdian Masy-Profesi'!H54</f>
        <v>0</v>
      </c>
      <c r="AC64" s="155"/>
      <c r="AD64" s="155"/>
      <c r="AE64" s="155"/>
      <c r="AF64" s="155"/>
      <c r="AG64" s="155"/>
      <c r="AH64" s="156"/>
    </row>
    <row r="65" spans="2:34" ht="20.25" customHeight="1" x14ac:dyDescent="0.35">
      <c r="B65" s="202"/>
      <c r="C65" s="49" t="s">
        <v>62</v>
      </c>
      <c r="D65" s="16"/>
      <c r="E65" s="16"/>
      <c r="F65" s="17"/>
      <c r="G65" s="148">
        <v>11</v>
      </c>
      <c r="H65" s="162" t="s">
        <v>63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B65" s="154">
        <f>'[4]Pengabdian Masy-Profesi'!G89</f>
        <v>2</v>
      </c>
      <c r="AC65" s="155"/>
      <c r="AD65" s="155"/>
      <c r="AE65" s="155"/>
      <c r="AF65" s="155"/>
      <c r="AG65" s="155"/>
      <c r="AH65" s="156"/>
    </row>
    <row r="66" spans="2:34" ht="20.25" customHeight="1" x14ac:dyDescent="0.35">
      <c r="B66" s="189"/>
      <c r="C66" s="203"/>
      <c r="D66" s="16"/>
      <c r="E66" s="16"/>
      <c r="F66" s="17"/>
      <c r="G66" s="148">
        <v>12</v>
      </c>
      <c r="H66" s="162" t="s">
        <v>64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B66" s="154">
        <f>'[4]Pengabdian Masy-Profesi'!G125</f>
        <v>30</v>
      </c>
      <c r="AC66" s="155"/>
      <c r="AD66" s="155"/>
      <c r="AE66" s="155"/>
      <c r="AF66" s="155"/>
      <c r="AG66" s="155"/>
      <c r="AH66" s="156"/>
    </row>
    <row r="67" spans="2:34" ht="15" customHeight="1" x14ac:dyDescent="0.35">
      <c r="B67" s="204"/>
      <c r="C67" s="16"/>
      <c r="D67" s="16"/>
      <c r="E67" s="16"/>
      <c r="F67" s="17"/>
      <c r="G67" s="163">
        <v>13</v>
      </c>
      <c r="H67" s="164" t="s">
        <v>65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6"/>
      <c r="AB67" s="205">
        <f>SUM(AB62:AH66)</f>
        <v>42</v>
      </c>
      <c r="AC67" s="206"/>
      <c r="AD67" s="206"/>
      <c r="AE67" s="206"/>
      <c r="AF67" s="206"/>
      <c r="AG67" s="206"/>
      <c r="AH67" s="207"/>
    </row>
    <row r="68" spans="2:34" ht="3.75" customHeight="1" x14ac:dyDescent="0.35">
      <c r="B68" s="59"/>
      <c r="C68" s="60"/>
      <c r="D68" s="60"/>
      <c r="E68" s="60"/>
      <c r="F68" s="61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08"/>
      <c r="AC68" s="206"/>
      <c r="AD68" s="206"/>
      <c r="AE68" s="206"/>
      <c r="AF68" s="206"/>
      <c r="AG68" s="206"/>
      <c r="AH68" s="207"/>
    </row>
    <row r="69" spans="2:34" ht="20.25" customHeight="1" x14ac:dyDescent="0.35">
      <c r="B69" s="209" t="s">
        <v>66</v>
      </c>
      <c r="C69" s="210" t="s">
        <v>59</v>
      </c>
      <c r="D69" s="4"/>
      <c r="E69" s="4"/>
      <c r="F69" s="5"/>
      <c r="G69" s="148">
        <v>14</v>
      </c>
      <c r="H69" s="162" t="s">
        <v>67</v>
      </c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187"/>
      <c r="AA69" s="188"/>
      <c r="AB69" s="154">
        <f>'[4]Publikasi '!J17</f>
        <v>0</v>
      </c>
      <c r="AC69" s="155"/>
      <c r="AD69" s="155"/>
      <c r="AE69" s="155"/>
      <c r="AF69" s="155"/>
      <c r="AG69" s="155"/>
      <c r="AH69" s="156"/>
    </row>
    <row r="70" spans="2:34" ht="20.25" customHeight="1" x14ac:dyDescent="0.35">
      <c r="B70" s="202"/>
      <c r="C70" s="49" t="s">
        <v>68</v>
      </c>
      <c r="D70" s="16"/>
      <c r="E70" s="16"/>
      <c r="F70" s="17"/>
      <c r="G70" s="148">
        <v>15</v>
      </c>
      <c r="H70" s="162" t="s">
        <v>69</v>
      </c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87"/>
      <c r="AA70" s="188"/>
      <c r="AB70" s="154">
        <f>'[4]Publikasi '!I45</f>
        <v>0</v>
      </c>
      <c r="AC70" s="155"/>
      <c r="AD70" s="155"/>
      <c r="AE70" s="155"/>
      <c r="AF70" s="155"/>
      <c r="AG70" s="155"/>
      <c r="AH70" s="156"/>
    </row>
    <row r="71" spans="2:34" ht="20.25" customHeight="1" x14ac:dyDescent="0.35">
      <c r="B71" s="204"/>
      <c r="C71" s="203"/>
      <c r="D71" s="16"/>
      <c r="E71" s="16"/>
      <c r="F71" s="17"/>
      <c r="G71" s="148">
        <v>16</v>
      </c>
      <c r="H71" s="162" t="s">
        <v>70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187"/>
      <c r="AA71" s="188"/>
      <c r="AB71" s="154">
        <f>'[4]Publikasi '!I61</f>
        <v>0</v>
      </c>
      <c r="AC71" s="155"/>
      <c r="AD71" s="155"/>
      <c r="AE71" s="155"/>
      <c r="AF71" s="155"/>
      <c r="AG71" s="155"/>
      <c r="AH71" s="156"/>
    </row>
    <row r="72" spans="2:34" ht="20.25" customHeight="1" x14ac:dyDescent="0.35">
      <c r="B72" s="204"/>
      <c r="C72" s="203"/>
      <c r="D72" s="16"/>
      <c r="E72" s="16"/>
      <c r="F72" s="17"/>
      <c r="G72" s="148">
        <v>17</v>
      </c>
      <c r="H72" s="162" t="s">
        <v>71</v>
      </c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187"/>
      <c r="AA72" s="188"/>
      <c r="AB72" s="154">
        <f>'[4]Publikasi '!G83</f>
        <v>0</v>
      </c>
      <c r="AC72" s="155"/>
      <c r="AD72" s="155"/>
      <c r="AE72" s="155"/>
      <c r="AF72" s="155"/>
      <c r="AG72" s="155"/>
      <c r="AH72" s="156"/>
    </row>
    <row r="73" spans="2:34" ht="16.5" customHeight="1" x14ac:dyDescent="0.35">
      <c r="B73" s="204"/>
      <c r="C73" s="203"/>
      <c r="D73" s="16"/>
      <c r="E73" s="16"/>
      <c r="F73" s="17"/>
      <c r="G73" s="212">
        <v>18</v>
      </c>
      <c r="H73" s="213" t="s">
        <v>72</v>
      </c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16"/>
      <c r="AB73" s="154">
        <f>'[4]Publikasi '!F100+'[4]Publikasi '!F118+'[4]Publikasi '!F136+'[4]Publikasi '!G154</f>
        <v>0</v>
      </c>
      <c r="AC73" s="155"/>
      <c r="AD73" s="155"/>
      <c r="AE73" s="155"/>
      <c r="AF73" s="155"/>
      <c r="AG73" s="155"/>
      <c r="AH73" s="156"/>
    </row>
    <row r="74" spans="2:34" ht="18" customHeight="1" x14ac:dyDescent="0.35">
      <c r="B74" s="189"/>
      <c r="C74" s="16"/>
      <c r="D74" s="16"/>
      <c r="E74" s="16"/>
      <c r="F74" s="17"/>
      <c r="G74" s="139"/>
      <c r="H74" s="183" t="s">
        <v>73</v>
      </c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84"/>
      <c r="AA74" s="185"/>
      <c r="AB74" s="154"/>
      <c r="AC74" s="155"/>
      <c r="AD74" s="155"/>
      <c r="AE74" s="155"/>
      <c r="AF74" s="155"/>
      <c r="AG74" s="155"/>
      <c r="AH74" s="156"/>
    </row>
    <row r="75" spans="2:34" ht="16.5" customHeight="1" x14ac:dyDescent="0.35">
      <c r="B75" s="189"/>
      <c r="C75" s="16"/>
      <c r="D75" s="16"/>
      <c r="E75" s="16"/>
      <c r="F75" s="17"/>
      <c r="G75" s="163">
        <v>19</v>
      </c>
      <c r="H75" s="218" t="s">
        <v>74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20"/>
      <c r="AB75" s="221">
        <f>SUM(AB69:AH74)</f>
        <v>0</v>
      </c>
      <c r="AC75" s="222"/>
      <c r="AD75" s="222"/>
      <c r="AE75" s="222"/>
      <c r="AF75" s="222"/>
      <c r="AG75" s="222"/>
      <c r="AH75" s="223"/>
    </row>
    <row r="76" spans="2:34" ht="6" customHeight="1" x14ac:dyDescent="0.35">
      <c r="B76" s="59"/>
      <c r="C76" s="60"/>
      <c r="D76" s="60"/>
      <c r="E76" s="60"/>
      <c r="F76" s="61"/>
      <c r="G76" s="172"/>
      <c r="H76" s="218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20"/>
      <c r="AB76" s="224"/>
      <c r="AC76" s="225"/>
      <c r="AD76" s="225"/>
      <c r="AE76" s="225"/>
      <c r="AF76" s="225"/>
      <c r="AG76" s="225"/>
      <c r="AH76" s="226"/>
    </row>
    <row r="77" spans="2:34" ht="6" customHeight="1" x14ac:dyDescent="0.35">
      <c r="B77" s="189"/>
      <c r="C77" s="16"/>
      <c r="D77" s="16"/>
      <c r="E77" s="16"/>
      <c r="F77" s="17"/>
      <c r="G77" s="193">
        <v>20</v>
      </c>
      <c r="H77" s="227" t="s">
        <v>75</v>
      </c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9"/>
      <c r="AB77" s="154">
        <f>'[4]Pengembangan Ilmu'!G18</f>
        <v>0</v>
      </c>
      <c r="AC77" s="155"/>
      <c r="AD77" s="155"/>
      <c r="AE77" s="155"/>
      <c r="AF77" s="155"/>
      <c r="AG77" s="155"/>
      <c r="AH77" s="156"/>
    </row>
    <row r="78" spans="2:34" ht="16.5" customHeight="1" x14ac:dyDescent="0.35">
      <c r="B78" s="230" t="s">
        <v>76</v>
      </c>
      <c r="C78" s="203" t="s">
        <v>44</v>
      </c>
      <c r="D78" s="203"/>
      <c r="E78" s="203"/>
      <c r="F78" s="231"/>
      <c r="G78" s="198"/>
      <c r="H78" s="227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9"/>
      <c r="AB78" s="154"/>
      <c r="AC78" s="155"/>
      <c r="AD78" s="155"/>
      <c r="AE78" s="155"/>
      <c r="AF78" s="155"/>
      <c r="AG78" s="155"/>
      <c r="AH78" s="156"/>
    </row>
    <row r="79" spans="2:34" ht="20.25" customHeight="1" x14ac:dyDescent="0.35">
      <c r="B79" s="232"/>
      <c r="C79" s="203" t="s">
        <v>77</v>
      </c>
      <c r="D79" s="203"/>
      <c r="E79" s="203"/>
      <c r="F79" s="231"/>
      <c r="G79" s="148">
        <v>21</v>
      </c>
      <c r="H79" s="162" t="s">
        <v>78</v>
      </c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8"/>
      <c r="AB79" s="154">
        <f>'[4]Pengembangan Ilmu'!H44</f>
        <v>0</v>
      </c>
      <c r="AC79" s="155"/>
      <c r="AD79" s="155"/>
      <c r="AE79" s="155"/>
      <c r="AF79" s="155"/>
      <c r="AG79" s="155"/>
      <c r="AH79" s="156"/>
    </row>
    <row r="80" spans="2:34" ht="17.25" customHeight="1" x14ac:dyDescent="0.35">
      <c r="B80" s="232"/>
      <c r="C80" s="203" t="s">
        <v>79</v>
      </c>
      <c r="D80" s="203"/>
      <c r="E80" s="203"/>
      <c r="F80" s="231"/>
      <c r="G80" s="163">
        <v>22</v>
      </c>
      <c r="H80" s="218" t="s">
        <v>80</v>
      </c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20"/>
      <c r="AB80" s="208">
        <f>SUM(AB77:AH79)</f>
        <v>0</v>
      </c>
      <c r="AC80" s="206"/>
      <c r="AD80" s="206"/>
      <c r="AE80" s="206"/>
      <c r="AF80" s="206"/>
      <c r="AG80" s="206"/>
      <c r="AH80" s="207"/>
    </row>
    <row r="81" spans="2:34" ht="6" customHeight="1" x14ac:dyDescent="0.35">
      <c r="B81" s="233"/>
      <c r="C81" s="234"/>
      <c r="D81" s="234"/>
      <c r="E81" s="234"/>
      <c r="F81" s="235"/>
      <c r="G81" s="172"/>
      <c r="H81" s="218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20"/>
      <c r="AB81" s="208"/>
      <c r="AC81" s="206"/>
      <c r="AD81" s="206"/>
      <c r="AE81" s="206"/>
      <c r="AF81" s="206"/>
      <c r="AG81" s="206"/>
      <c r="AH81" s="207"/>
    </row>
    <row r="82" spans="2:34" ht="6" customHeight="1" x14ac:dyDescent="0.35">
      <c r="B82" s="146"/>
      <c r="C82" s="236"/>
      <c r="D82" s="16"/>
      <c r="E82" s="16"/>
      <c r="F82" s="17"/>
      <c r="G82" s="180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1"/>
    </row>
    <row r="83" spans="2:34" ht="15.75" customHeight="1" x14ac:dyDescent="0.35">
      <c r="B83" s="186" t="s">
        <v>81</v>
      </c>
      <c r="C83" s="49" t="s">
        <v>82</v>
      </c>
      <c r="D83" s="16"/>
      <c r="E83" s="16"/>
      <c r="F83" s="17"/>
      <c r="G83" s="237" t="s">
        <v>83</v>
      </c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2:34" ht="15" customHeight="1" x14ac:dyDescent="0.35">
      <c r="B84" s="189"/>
      <c r="C84" s="240" t="s">
        <v>84</v>
      </c>
      <c r="D84" s="16"/>
      <c r="E84" s="16"/>
      <c r="F84" s="17"/>
      <c r="G84" s="237" t="s">
        <v>85</v>
      </c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2:34" ht="15.75" customHeight="1" x14ac:dyDescent="0.35">
      <c r="B85" s="189"/>
      <c r="C85" s="16"/>
      <c r="D85" s="16"/>
      <c r="E85" s="16"/>
      <c r="F85" s="17"/>
      <c r="G85" s="237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2:34" ht="15" customHeight="1" x14ac:dyDescent="0.35">
      <c r="B86" s="189"/>
      <c r="C86" s="16"/>
      <c r="D86" s="16"/>
      <c r="E86" s="16"/>
      <c r="F86" s="17"/>
      <c r="G86" s="237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2:34" ht="6" customHeight="1" x14ac:dyDescent="0.35">
      <c r="B87" s="189"/>
      <c r="C87" s="16"/>
      <c r="D87" s="16"/>
      <c r="E87" s="16"/>
      <c r="F87" s="17"/>
      <c r="G87" s="241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3"/>
    </row>
    <row r="88" spans="2:34" ht="15" customHeight="1" x14ac:dyDescent="0.35">
      <c r="B88" s="189"/>
      <c r="C88" s="16"/>
      <c r="D88" s="16"/>
      <c r="E88" s="16"/>
      <c r="F88" s="17"/>
      <c r="G88" s="244" t="s">
        <v>100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6"/>
    </row>
    <row r="89" spans="2:34" ht="8.25" customHeight="1" x14ac:dyDescent="0.35">
      <c r="B89" s="189"/>
      <c r="C89" s="16"/>
      <c r="D89" s="16"/>
      <c r="E89" s="16"/>
      <c r="F89" s="17"/>
      <c r="G89" s="247"/>
      <c r="H89" s="248"/>
      <c r="I89" s="248"/>
      <c r="J89" s="248"/>
      <c r="K89" s="248"/>
      <c r="L89" s="248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8"/>
      <c r="Y89" s="249"/>
      <c r="Z89" s="249"/>
      <c r="AA89" s="249"/>
      <c r="AB89" s="249"/>
      <c r="AC89" s="249"/>
      <c r="AD89" s="249"/>
      <c r="AE89" s="249"/>
      <c r="AF89" s="249"/>
      <c r="AG89" s="249"/>
      <c r="AH89" s="250"/>
    </row>
    <row r="90" spans="2:34" ht="18" customHeight="1" x14ac:dyDescent="0.35">
      <c r="B90" s="189"/>
      <c r="C90" s="16"/>
      <c r="D90" s="16"/>
      <c r="E90" s="16"/>
      <c r="F90" s="17"/>
      <c r="G90" s="247" t="s">
        <v>87</v>
      </c>
      <c r="H90" s="248"/>
      <c r="I90" s="248"/>
      <c r="J90" s="248"/>
      <c r="K90" s="248"/>
      <c r="L90" s="251"/>
      <c r="M90" s="248"/>
      <c r="N90" s="248" t="s">
        <v>14</v>
      </c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52"/>
    </row>
    <row r="91" spans="2:34" ht="15" customHeight="1" x14ac:dyDescent="0.35">
      <c r="B91" s="189"/>
      <c r="C91" s="16"/>
      <c r="D91" s="16"/>
      <c r="E91" s="16"/>
      <c r="F91" s="17"/>
      <c r="G91" s="247"/>
      <c r="H91" s="248"/>
      <c r="I91" s="248"/>
      <c r="J91" s="248"/>
      <c r="K91" s="248"/>
      <c r="L91" s="251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52"/>
    </row>
    <row r="92" spans="2:34" ht="15" customHeight="1" x14ac:dyDescent="0.35">
      <c r="B92" s="189"/>
      <c r="C92" s="16"/>
      <c r="D92" s="16"/>
      <c r="E92" s="16"/>
      <c r="F92" s="17"/>
      <c r="G92" s="247"/>
      <c r="H92" s="248"/>
      <c r="I92" s="248"/>
      <c r="J92" s="248"/>
      <c r="K92" s="248"/>
      <c r="L92" s="251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52"/>
    </row>
    <row r="93" spans="2:34" ht="15" customHeight="1" x14ac:dyDescent="0.35">
      <c r="B93" s="189"/>
      <c r="C93" s="16"/>
      <c r="D93" s="16"/>
      <c r="E93" s="16"/>
      <c r="F93" s="17"/>
      <c r="G93" s="247" t="s">
        <v>88</v>
      </c>
      <c r="H93" s="248"/>
      <c r="I93" s="248"/>
      <c r="J93" s="248"/>
      <c r="K93" s="248"/>
      <c r="L93" s="251"/>
      <c r="M93" s="248"/>
      <c r="N93" s="248" t="s">
        <v>89</v>
      </c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52"/>
    </row>
    <row r="94" spans="2:34" ht="12.75" customHeight="1" x14ac:dyDescent="0.35">
      <c r="B94" s="189"/>
      <c r="C94" s="16"/>
      <c r="D94" s="16"/>
      <c r="E94" s="16"/>
      <c r="F94" s="17"/>
      <c r="G94" s="247"/>
      <c r="H94" s="248"/>
      <c r="I94" s="248"/>
      <c r="J94" s="248"/>
      <c r="K94" s="248"/>
      <c r="L94" s="251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52"/>
    </row>
    <row r="95" spans="2:34" ht="12.75" customHeight="1" x14ac:dyDescent="0.35">
      <c r="B95" s="189"/>
      <c r="C95" s="16"/>
      <c r="D95" s="16"/>
      <c r="E95" s="16"/>
      <c r="F95" s="17"/>
      <c r="G95" s="65" t="s">
        <v>90</v>
      </c>
      <c r="H95" s="248"/>
      <c r="I95" s="248"/>
      <c r="J95" s="248"/>
      <c r="K95" s="248"/>
      <c r="L95" s="251"/>
      <c r="M95" s="248"/>
      <c r="N95" s="248" t="s">
        <v>91</v>
      </c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52"/>
    </row>
    <row r="96" spans="2:34" ht="7.5" customHeight="1" x14ac:dyDescent="0.35">
      <c r="B96" s="59"/>
      <c r="C96" s="60"/>
      <c r="D96" s="60"/>
      <c r="E96" s="60"/>
      <c r="F96" s="61"/>
      <c r="G96" s="114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2"/>
    </row>
    <row r="97" spans="2:34" ht="6" customHeight="1" x14ac:dyDescent="0.35">
      <c r="B97" s="3"/>
      <c r="C97" s="4"/>
      <c r="D97" s="4"/>
      <c r="E97" s="4"/>
      <c r="F97" s="4"/>
      <c r="G97" s="180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1"/>
    </row>
    <row r="98" spans="2:34" ht="20.25" customHeight="1" x14ac:dyDescent="0.35">
      <c r="B98" s="204" t="s">
        <v>92</v>
      </c>
      <c r="C98" s="203" t="s">
        <v>93</v>
      </c>
      <c r="D98" s="253"/>
      <c r="E98" s="16"/>
      <c r="F98" s="16"/>
      <c r="G98" s="254" t="s">
        <v>94</v>
      </c>
      <c r="H98" s="255" t="s">
        <v>95</v>
      </c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6"/>
    </row>
    <row r="99" spans="2:34" ht="20.25" customHeight="1" x14ac:dyDescent="0.35">
      <c r="B99" s="204"/>
      <c r="C99" s="203"/>
      <c r="D99" s="253"/>
      <c r="E99" s="16"/>
      <c r="F99" s="16"/>
      <c r="G99" s="257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4"/>
    </row>
    <row r="100" spans="2:34" ht="6" customHeight="1" x14ac:dyDescent="0.35">
      <c r="B100" s="59"/>
      <c r="C100" s="60"/>
      <c r="D100" s="60"/>
      <c r="E100" s="60"/>
      <c r="F100" s="60"/>
      <c r="G100" s="258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</row>
    <row r="101" spans="2:34" ht="20.25" customHeight="1" x14ac:dyDescent="0.35">
      <c r="G101" s="261"/>
      <c r="H101" s="261"/>
      <c r="I101" s="261"/>
      <c r="J101" s="261"/>
      <c r="K101" s="261"/>
      <c r="L101" s="261"/>
      <c r="M101" s="261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1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1"/>
      <c r="H104" s="261"/>
      <c r="I104" s="261"/>
      <c r="J104" s="261"/>
      <c r="K104" s="261"/>
      <c r="N104" s="263"/>
    </row>
    <row r="105" spans="2:34" ht="20.25" customHeight="1" x14ac:dyDescent="0.35">
      <c r="G105" s="261"/>
      <c r="H105" s="261"/>
      <c r="I105" s="261"/>
      <c r="J105" s="261"/>
      <c r="K105" s="261"/>
      <c r="L105" s="263"/>
    </row>
    <row r="106" spans="2:34" ht="20.25" customHeight="1" x14ac:dyDescent="0.35">
      <c r="G106" s="261"/>
      <c r="H106" s="261"/>
      <c r="I106" s="261"/>
      <c r="J106" s="261"/>
      <c r="K106" s="261"/>
      <c r="L106" s="263"/>
    </row>
    <row r="107" spans="2:34" ht="20.25" customHeight="1" x14ac:dyDescent="0.35">
      <c r="G107" s="261"/>
      <c r="H107" s="261"/>
      <c r="I107" s="261"/>
      <c r="J107" s="261"/>
      <c r="K107" s="261"/>
      <c r="L107" s="263"/>
    </row>
    <row r="108" spans="2:34" ht="20.25" customHeight="1" x14ac:dyDescent="0.35">
      <c r="G108" s="261"/>
      <c r="H108" s="261"/>
      <c r="I108" s="261"/>
      <c r="J108" s="261"/>
      <c r="K108" s="261"/>
      <c r="N108" s="263"/>
    </row>
    <row r="109" spans="2:34" ht="20.25" customHeight="1" x14ac:dyDescent="0.35">
      <c r="G109" s="261"/>
      <c r="H109" s="261"/>
      <c r="I109" s="261"/>
      <c r="J109" s="261"/>
      <c r="K109" s="261"/>
      <c r="L109" s="263"/>
    </row>
    <row r="110" spans="2:34" ht="20.25" customHeight="1" x14ac:dyDescent="0.35">
      <c r="G110" s="261"/>
      <c r="H110" s="261"/>
      <c r="I110" s="261"/>
      <c r="J110" s="261"/>
      <c r="K110" s="261"/>
      <c r="N110" s="263"/>
    </row>
    <row r="111" spans="2:34" ht="6" customHeight="1" x14ac:dyDescent="0.35"/>
    <row r="123" spans="2:34" ht="6" customHeight="1" x14ac:dyDescent="0.35"/>
    <row r="124" spans="2:34" ht="20.25" customHeight="1" x14ac:dyDescent="0.35"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</row>
    <row r="125" spans="2:34" x14ac:dyDescent="0.35">
      <c r="B125" s="261"/>
      <c r="C125" s="261"/>
      <c r="D125" s="261"/>
      <c r="E125" s="261"/>
      <c r="F125" s="261"/>
      <c r="G125" s="261"/>
      <c r="H125" s="261"/>
    </row>
    <row r="126" spans="2:34" ht="20.25" customHeight="1" x14ac:dyDescent="0.35">
      <c r="B126" s="263"/>
      <c r="C126" s="265"/>
      <c r="D126" s="265"/>
      <c r="E126" s="265"/>
      <c r="F126" s="265"/>
      <c r="G126" s="265"/>
      <c r="H126" s="266"/>
      <c r="I126" s="267"/>
    </row>
    <row r="127" spans="2:34" ht="12" customHeight="1" x14ac:dyDescent="0.35">
      <c r="B127" s="263"/>
      <c r="C127" s="265"/>
      <c r="D127" s="265"/>
      <c r="E127" s="265"/>
      <c r="F127" s="265"/>
      <c r="G127" s="265"/>
      <c r="H127" s="266"/>
    </row>
    <row r="128" spans="2:34" ht="20.25" customHeight="1" x14ac:dyDescent="0.35">
      <c r="B128" s="263"/>
      <c r="C128" s="265"/>
      <c r="D128" s="265"/>
      <c r="E128" s="265"/>
      <c r="F128" s="265"/>
      <c r="G128" s="265"/>
      <c r="H128" s="266"/>
      <c r="I128" s="267"/>
    </row>
    <row r="129" spans="2:9" ht="12" customHeight="1" x14ac:dyDescent="0.35">
      <c r="B129" s="263"/>
      <c r="C129" s="265"/>
      <c r="D129" s="265"/>
      <c r="E129" s="265"/>
      <c r="F129" s="265"/>
      <c r="G129" s="265"/>
      <c r="H129" s="266"/>
    </row>
    <row r="130" spans="2:9" ht="20.25" customHeight="1" x14ac:dyDescent="0.35">
      <c r="B130" s="263"/>
      <c r="C130" s="265"/>
      <c r="D130" s="265"/>
      <c r="E130" s="265"/>
      <c r="F130" s="265"/>
      <c r="G130" s="265"/>
      <c r="H130" s="266"/>
      <c r="I130" s="267"/>
    </row>
    <row r="131" spans="2:9" ht="12" customHeight="1" x14ac:dyDescent="0.35">
      <c r="B131" s="263"/>
      <c r="C131" s="265"/>
      <c r="D131" s="265"/>
      <c r="E131" s="265"/>
      <c r="F131" s="265"/>
      <c r="G131" s="265"/>
      <c r="H131" s="266"/>
    </row>
    <row r="132" spans="2:9" ht="20.25" customHeight="1" x14ac:dyDescent="0.35">
      <c r="B132" s="263"/>
      <c r="C132" s="265"/>
      <c r="D132" s="265"/>
      <c r="E132" s="265"/>
      <c r="F132" s="265"/>
      <c r="G132" s="265"/>
      <c r="H132" s="266"/>
      <c r="I132" s="267"/>
    </row>
    <row r="133" spans="2:9" ht="12" customHeight="1" x14ac:dyDescent="0.35">
      <c r="B133" s="261"/>
      <c r="C133" s="261"/>
      <c r="D133" s="261"/>
      <c r="E133" s="261"/>
      <c r="F133" s="261"/>
      <c r="G133" s="261"/>
    </row>
    <row r="134" spans="2:9" ht="20.25" customHeight="1" x14ac:dyDescent="0.35">
      <c r="B134" s="261"/>
      <c r="C134" s="261"/>
      <c r="D134" s="261"/>
      <c r="E134" s="261"/>
      <c r="F134" s="261"/>
      <c r="G134" s="261"/>
      <c r="I134" s="267"/>
    </row>
    <row r="135" spans="2:9" ht="12" customHeight="1" x14ac:dyDescent="0.35">
      <c r="I135" s="267"/>
    </row>
    <row r="136" spans="2:9" ht="20.25" customHeight="1" x14ac:dyDescent="0.35">
      <c r="B136" s="261"/>
      <c r="C136" s="261"/>
      <c r="D136" s="261"/>
      <c r="E136" s="261"/>
      <c r="F136" s="261"/>
      <c r="I136" s="267"/>
    </row>
    <row r="137" spans="2:9" ht="12" customHeight="1" x14ac:dyDescent="0.35">
      <c r="B137" s="261"/>
      <c r="C137" s="261"/>
      <c r="D137" s="261"/>
      <c r="E137" s="261"/>
      <c r="F137" s="261"/>
      <c r="I137" s="267"/>
    </row>
    <row r="138" spans="2:9" ht="20.25" customHeight="1" x14ac:dyDescent="0.35">
      <c r="B138" s="261"/>
      <c r="C138" s="261"/>
      <c r="D138" s="261"/>
      <c r="E138" s="261"/>
      <c r="F138" s="261"/>
      <c r="I138" s="267"/>
    </row>
    <row r="139" spans="2:9" ht="12" customHeight="1" x14ac:dyDescent="0.35">
      <c r="B139" s="261"/>
      <c r="C139" s="261"/>
      <c r="D139" s="261"/>
      <c r="E139" s="261"/>
      <c r="F139" s="261"/>
      <c r="I139" s="267"/>
    </row>
    <row r="140" spans="2:9" ht="20.25" customHeight="1" x14ac:dyDescent="0.35">
      <c r="B140" s="261"/>
      <c r="C140" s="261"/>
      <c r="D140" s="261"/>
      <c r="E140" s="261"/>
      <c r="F140" s="261"/>
      <c r="I140" s="26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1"/>
      <c r="C145" s="261"/>
      <c r="D145" s="261"/>
      <c r="E145" s="261"/>
      <c r="F145" s="261"/>
      <c r="I145" s="267"/>
    </row>
    <row r="146" spans="2:34" ht="6" customHeight="1" x14ac:dyDescent="0.35"/>
    <row r="147" spans="2:34" ht="6" customHeight="1" x14ac:dyDescent="0.35"/>
    <row r="148" spans="2:34" x14ac:dyDescent="0.35">
      <c r="B148" s="268"/>
      <c r="C148" s="261"/>
      <c r="I148" s="26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1"/>
    </row>
    <row r="152" spans="2:34" ht="6" customHeight="1" x14ac:dyDescent="0.35"/>
    <row r="154" spans="2:34" ht="20.25" customHeight="1" x14ac:dyDescent="0.35"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6"/>
    </row>
    <row r="155" spans="2:34" ht="20.25" customHeight="1" x14ac:dyDescent="0.35"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6"/>
    </row>
    <row r="156" spans="2:34" ht="20.25" customHeight="1" x14ac:dyDescent="0.35"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6"/>
    </row>
    <row r="157" spans="2:34" ht="20.25" customHeight="1" x14ac:dyDescent="0.35"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6"/>
    </row>
    <row r="158" spans="2:34" x14ac:dyDescent="0.35"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H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065C58DF-CCD2-4286-825E-21417A3166B2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EA25-7391-4011-8CC0-B75690BF6695}">
  <sheetPr>
    <tabColor theme="1"/>
  </sheetPr>
  <dimension ref="B1:AM158"/>
  <sheetViews>
    <sheetView showGridLines="0" tabSelected="1" zoomScale="75" zoomScaleNormal="75" workbookViewId="0">
      <selection activeCell="AM16" sqref="AM16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1" spans="2:34" x14ac:dyDescent="0.35">
      <c r="AG1" s="6" t="s">
        <v>101</v>
      </c>
    </row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'[5]Form P2KB 01'!Y7:AA8</f>
        <v>0</v>
      </c>
      <c r="Z7" s="36"/>
      <c r="AA7" s="37"/>
      <c r="AB7" s="35">
        <v>2</v>
      </c>
      <c r="AC7" s="36"/>
      <c r="AD7" s="37"/>
      <c r="AE7" s="35">
        <v>2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v>2</v>
      </c>
      <c r="Z10" s="54">
        <v>2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2</v>
      </c>
      <c r="AG10" s="52">
        <v>2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1</v>
      </c>
      <c r="L13" s="71">
        <f>'[5]Form P2KB 01'!L13</f>
        <v>0</v>
      </c>
      <c r="M13" s="71">
        <f>'[5]Form P2KB 01'!M13</f>
        <v>7</v>
      </c>
      <c r="N13" s="71">
        <f>'[5]Form P2KB 01'!N13</f>
        <v>7</v>
      </c>
      <c r="O13" s="71">
        <f>'[5]Form P2KB 01'!O13</f>
        <v>9</v>
      </c>
      <c r="P13" s="71">
        <f>'[5]Form P2KB 01'!P13</f>
        <v>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85">
        <f>'[5]Form P2KB 01'!F16</f>
        <v>1</v>
      </c>
      <c r="G16" s="85">
        <f>'[5]Form P2KB 01'!G16</f>
        <v>3</v>
      </c>
      <c r="H16" s="85">
        <f>'[5]Form P2KB 01'!H16</f>
        <v>4</v>
      </c>
      <c r="I16" s="86"/>
      <c r="J16" s="85">
        <f>'[5]Form P2KB 01'!J16</f>
        <v>2</v>
      </c>
      <c r="K16" s="85">
        <f>'[5]Form P2KB 01'!K16</f>
        <v>0</v>
      </c>
      <c r="L16" s="85">
        <f>'[5]Form P2KB 01'!L16</f>
        <v>1</v>
      </c>
      <c r="M16" s="85">
        <f>'[5]Form P2KB 01'!M16</f>
        <v>8</v>
      </c>
      <c r="N16" s="86"/>
      <c r="O16" s="85">
        <f>'[5]Form P2KB 01'!O16</f>
        <v>0</v>
      </c>
      <c r="P16" s="85">
        <f>'[5]Form P2KB 01'!P16</f>
        <v>0</v>
      </c>
      <c r="Q16" s="85">
        <f>'[5]Form P2KB 01'!Q16</f>
        <v>4</v>
      </c>
      <c r="R16" s="85">
        <f>'[5]Form P2KB 01'!R16</f>
        <v>1</v>
      </c>
      <c r="S16" s="86"/>
      <c r="T16" s="85">
        <f>'[5]Form P2KB 01'!T16</f>
        <v>0</v>
      </c>
      <c r="U16" s="87">
        <f>'[5]Form P2KB 01'!U16</f>
        <v>5</v>
      </c>
      <c r="V16" s="88"/>
      <c r="W16" s="87">
        <f>'[5]Form P2KB 01'!W16</f>
        <v>2</v>
      </c>
      <c r="X16" s="88"/>
      <c r="Y16" s="87">
        <f>'[5]Form P2KB 01'!Y16</f>
        <v>0</v>
      </c>
      <c r="Z16" s="88"/>
      <c r="AA16" s="87">
        <f>'[5]Form P2KB 01'!AA16</f>
        <v>9</v>
      </c>
      <c r="AB16" s="88"/>
      <c r="AC16" s="73"/>
      <c r="AD16" s="73"/>
      <c r="AE16" s="73"/>
      <c r="AF16" s="73"/>
      <c r="AG16" s="73"/>
      <c r="AH16" s="73"/>
    </row>
    <row r="17" spans="2:39" ht="6" customHeight="1" x14ac:dyDescent="0.35">
      <c r="B17" s="89"/>
      <c r="C17" s="90"/>
      <c r="D17" s="76"/>
      <c r="E17" s="91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2" t="s">
        <v>17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</row>
    <row r="19" spans="2:39" ht="15.5" customHeight="1" x14ac:dyDescent="0.35">
      <c r="B19" s="89"/>
      <c r="C19" s="90"/>
      <c r="D19" s="76" t="s">
        <v>14</v>
      </c>
      <c r="E19" s="91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M19" s="94"/>
    </row>
    <row r="20" spans="2:39" ht="6.75" customHeight="1" x14ac:dyDescent="0.35">
      <c r="B20" s="95" t="s">
        <v>18</v>
      </c>
      <c r="C20" s="96"/>
      <c r="D20" s="83"/>
      <c r="E20" s="84"/>
      <c r="F20" s="92" t="s">
        <v>19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</row>
    <row r="21" spans="2:39" x14ac:dyDescent="0.35">
      <c r="B21" s="97"/>
      <c r="C21" s="98"/>
      <c r="D21" s="76" t="s">
        <v>14</v>
      </c>
      <c r="E21" s="91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4"/>
    </row>
    <row r="22" spans="2:39" ht="17.25" customHeight="1" x14ac:dyDescent="0.35">
      <c r="B22" s="74" t="s">
        <v>20</v>
      </c>
      <c r="C22" s="99"/>
      <c r="D22" s="76" t="s">
        <v>14</v>
      </c>
      <c r="E22" s="91"/>
      <c r="F22" s="100">
        <v>31650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9" ht="5.25" customHeight="1" x14ac:dyDescent="0.35">
      <c r="B23" s="62" t="s">
        <v>21</v>
      </c>
      <c r="C23" s="63"/>
      <c r="D23" s="83"/>
      <c r="E23" s="84"/>
      <c r="F23" s="92" t="s">
        <v>22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</row>
    <row r="24" spans="2:39" x14ac:dyDescent="0.35">
      <c r="B24" s="89"/>
      <c r="C24" s="90"/>
      <c r="D24" s="76" t="s">
        <v>14</v>
      </c>
      <c r="E24" s="91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1">
        <v>45164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</row>
    <row r="26" spans="2:39" ht="15" customHeight="1" x14ac:dyDescent="0.35">
      <c r="B26" s="89"/>
      <c r="C26" s="90"/>
      <c r="D26" s="76" t="s">
        <v>14</v>
      </c>
      <c r="E26" s="91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2"/>
      <c r="C27" s="103"/>
      <c r="D27" s="83"/>
      <c r="E27" s="84"/>
      <c r="F27" s="92" t="s">
        <v>24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104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4"/>
    </row>
    <row r="29" spans="2:39" ht="3" customHeight="1" x14ac:dyDescent="0.35">
      <c r="B29" s="74"/>
      <c r="C29" s="99"/>
      <c r="D29" s="76"/>
      <c r="E29" s="91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108"/>
    </row>
    <row r="30" spans="2:39" ht="19.5" customHeight="1" x14ac:dyDescent="0.35">
      <c r="B30" s="89" t="s">
        <v>26</v>
      </c>
      <c r="C30" s="90"/>
      <c r="D30" s="76" t="s">
        <v>14</v>
      </c>
      <c r="E30" s="91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108"/>
    </row>
    <row r="31" spans="2:39" ht="4.5" customHeight="1" x14ac:dyDescent="0.35">
      <c r="B31" s="62" t="s">
        <v>28</v>
      </c>
      <c r="C31" s="63"/>
      <c r="D31" s="83"/>
      <c r="E31" s="84"/>
      <c r="F31" s="92" t="s">
        <v>29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</row>
    <row r="32" spans="2:39" x14ac:dyDescent="0.35">
      <c r="B32" s="89"/>
      <c r="C32" s="90"/>
      <c r="D32" s="76" t="s">
        <v>14</v>
      </c>
      <c r="E32" s="91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2" t="s">
        <v>31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</row>
    <row r="34" spans="2:34" x14ac:dyDescent="0.35">
      <c r="B34" s="89"/>
      <c r="C34" s="90"/>
      <c r="D34" s="76" t="s">
        <v>14</v>
      </c>
      <c r="E34" s="91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2" t="s">
        <v>33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</row>
    <row r="36" spans="2:34" x14ac:dyDescent="0.35">
      <c r="B36" s="89"/>
      <c r="C36" s="90"/>
      <c r="D36" s="76" t="s">
        <v>14</v>
      </c>
      <c r="E36" s="91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2">
        <f>'[5]Form P2KB 01'!F37:AH38</f>
        <v>12860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2:34" x14ac:dyDescent="0.35">
      <c r="B38" s="89"/>
      <c r="C38" s="90"/>
      <c r="D38" s="76" t="s">
        <v>14</v>
      </c>
      <c r="E38" s="91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9" t="s">
        <v>36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</row>
    <row r="40" spans="2:34" x14ac:dyDescent="0.35">
      <c r="B40" s="89"/>
      <c r="C40" s="90"/>
      <c r="D40" s="76" t="s">
        <v>14</v>
      </c>
      <c r="E40" s="91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2">
        <f>'[5]Form P2KB 01'!F41:AH42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</row>
    <row r="42" spans="2:34" ht="15.75" customHeight="1" x14ac:dyDescent="0.35">
      <c r="B42" s="89"/>
      <c r="C42" s="90"/>
      <c r="D42" s="76" t="s">
        <v>14</v>
      </c>
      <c r="E42" s="91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9" t="s">
        <v>39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</row>
    <row r="44" spans="2:34" x14ac:dyDescent="0.35">
      <c r="B44" s="89"/>
      <c r="C44" s="90"/>
      <c r="D44" s="76" t="s">
        <v>14</v>
      </c>
      <c r="E44" s="91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10" t="s">
        <v>41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2:34" x14ac:dyDescent="0.35">
      <c r="B46" s="67"/>
      <c r="C46" s="68"/>
      <c r="D46" s="69"/>
      <c r="E46" s="84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</row>
    <row r="47" spans="2:34" ht="6" customHeight="1" x14ac:dyDescent="0.35">
      <c r="B47" s="89"/>
      <c r="C47" s="90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</row>
    <row r="48" spans="2:34" ht="42.75" customHeight="1" x14ac:dyDescent="0.35">
      <c r="B48" s="116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8"/>
      <c r="AB48" s="119" t="s">
        <v>42</v>
      </c>
      <c r="AC48" s="120"/>
      <c r="AD48" s="120"/>
      <c r="AE48" s="120"/>
      <c r="AF48" s="120"/>
      <c r="AG48" s="120"/>
      <c r="AH48" s="121"/>
    </row>
    <row r="49" spans="2:34" ht="6" customHeight="1" x14ac:dyDescent="0.35">
      <c r="B49" s="3"/>
      <c r="C49" s="4"/>
      <c r="D49" s="4"/>
      <c r="E49" s="4"/>
      <c r="F49" s="5"/>
      <c r="G49" s="12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3"/>
      <c r="AA49" s="65"/>
      <c r="AB49" s="124">
        <f>[5]Profesional!I39+[5]Profesional!H81</f>
        <v>0</v>
      </c>
      <c r="AC49" s="125"/>
      <c r="AD49" s="125"/>
      <c r="AE49" s="125"/>
      <c r="AF49" s="125"/>
      <c r="AG49" s="125"/>
      <c r="AH49" s="126"/>
    </row>
    <row r="50" spans="2:34" ht="16.5" customHeight="1" x14ac:dyDescent="0.35">
      <c r="B50" s="127" t="s">
        <v>43</v>
      </c>
      <c r="C50" s="128" t="s">
        <v>44</v>
      </c>
      <c r="D50" s="129"/>
      <c r="E50" s="129"/>
      <c r="F50" s="130"/>
      <c r="G50" s="131">
        <v>1</v>
      </c>
      <c r="H50" s="132" t="s">
        <v>45</v>
      </c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65"/>
      <c r="AA50" s="134"/>
      <c r="AB50" s="135"/>
      <c r="AC50" s="136"/>
      <c r="AD50" s="136"/>
      <c r="AE50" s="136"/>
      <c r="AF50" s="136"/>
      <c r="AG50" s="136"/>
      <c r="AH50" s="137"/>
    </row>
    <row r="51" spans="2:34" ht="15.75" customHeight="1" x14ac:dyDescent="0.35">
      <c r="B51" s="138"/>
      <c r="C51" s="128" t="s">
        <v>46</v>
      </c>
      <c r="D51" s="129"/>
      <c r="E51" s="129"/>
      <c r="F51" s="130"/>
      <c r="G51" s="139"/>
      <c r="H51" s="140" t="s">
        <v>47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77"/>
      <c r="AA51" s="142"/>
      <c r="AB51" s="143"/>
      <c r="AC51" s="144"/>
      <c r="AD51" s="144"/>
      <c r="AE51" s="144"/>
      <c r="AF51" s="144"/>
      <c r="AG51" s="144"/>
      <c r="AH51" s="145"/>
    </row>
    <row r="52" spans="2:34" ht="20.25" customHeight="1" x14ac:dyDescent="0.35">
      <c r="B52" s="146"/>
      <c r="C52" s="147"/>
      <c r="D52" s="129"/>
      <c r="E52" s="129"/>
      <c r="F52" s="130"/>
      <c r="G52" s="148">
        <v>2</v>
      </c>
      <c r="H52" s="149" t="s">
        <v>48</v>
      </c>
      <c r="I52" s="150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2"/>
      <c r="AA52" s="153"/>
      <c r="AB52" s="154">
        <f>[5]Profesional!H123</f>
        <v>2</v>
      </c>
      <c r="AC52" s="155"/>
      <c r="AD52" s="155"/>
      <c r="AE52" s="155"/>
      <c r="AF52" s="155"/>
      <c r="AG52" s="155"/>
      <c r="AH52" s="156"/>
    </row>
    <row r="53" spans="2:34" ht="20.25" customHeight="1" x14ac:dyDescent="0.35">
      <c r="B53" s="146"/>
      <c r="C53" s="147"/>
      <c r="D53" s="129"/>
      <c r="E53" s="129"/>
      <c r="F53" s="130"/>
      <c r="G53" s="157">
        <v>3</v>
      </c>
      <c r="H53" s="149" t="s">
        <v>49</v>
      </c>
      <c r="I53" s="150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8"/>
      <c r="V53" s="158"/>
      <c r="W53" s="158"/>
      <c r="X53" s="158"/>
      <c r="Y53" s="158"/>
      <c r="Z53" s="152"/>
      <c r="AA53" s="153"/>
      <c r="AB53" s="154">
        <f>[5]Profesional!I180</f>
        <v>5</v>
      </c>
      <c r="AC53" s="155"/>
      <c r="AD53" s="155"/>
      <c r="AE53" s="155"/>
      <c r="AF53" s="155"/>
      <c r="AG53" s="155"/>
      <c r="AH53" s="156"/>
    </row>
    <row r="54" spans="2:34" ht="20.25" customHeight="1" x14ac:dyDescent="0.35">
      <c r="B54" s="146"/>
      <c r="C54" s="159"/>
      <c r="D54" s="160"/>
      <c r="E54" s="160"/>
      <c r="F54" s="161"/>
      <c r="G54" s="157">
        <v>4</v>
      </c>
      <c r="H54" s="162" t="s">
        <v>50</v>
      </c>
      <c r="I54" s="150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8"/>
      <c r="V54" s="158"/>
      <c r="W54" s="158"/>
      <c r="X54" s="158"/>
      <c r="Y54" s="158"/>
      <c r="Z54" s="152"/>
      <c r="AA54" s="153"/>
      <c r="AB54" s="154">
        <f>[5]Profesional!G197+[5]Profesional!G227+[5]Profesional!G243+[5]Profesional!H260</f>
        <v>45</v>
      </c>
      <c r="AC54" s="155"/>
      <c r="AD54" s="155"/>
      <c r="AE54" s="155"/>
      <c r="AF54" s="155"/>
      <c r="AG54" s="155"/>
      <c r="AH54" s="156"/>
    </row>
    <row r="55" spans="2:34" ht="17.25" customHeight="1" x14ac:dyDescent="0.35">
      <c r="B55" s="146"/>
      <c r="C55" s="147"/>
      <c r="D55" s="129"/>
      <c r="E55" s="129"/>
      <c r="F55" s="130"/>
      <c r="G55" s="163">
        <v>5</v>
      </c>
      <c r="H55" s="164" t="s">
        <v>51</v>
      </c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6"/>
      <c r="AB55" s="167">
        <f>SUM(AB49:AH54)</f>
        <v>52</v>
      </c>
      <c r="AC55" s="168"/>
      <c r="AD55" s="168"/>
      <c r="AE55" s="168"/>
      <c r="AF55" s="168"/>
      <c r="AG55" s="168"/>
      <c r="AH55" s="169"/>
    </row>
    <row r="56" spans="2:34" ht="3.75" customHeight="1" x14ac:dyDescent="0.35">
      <c r="B56" s="59"/>
      <c r="C56" s="170"/>
      <c r="D56" s="170"/>
      <c r="E56" s="170"/>
      <c r="F56" s="171"/>
      <c r="G56" s="172"/>
      <c r="H56" s="173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5"/>
      <c r="AB56" s="176"/>
      <c r="AC56" s="177"/>
      <c r="AD56" s="177"/>
      <c r="AE56" s="177"/>
      <c r="AF56" s="177"/>
      <c r="AG56" s="177"/>
      <c r="AH56" s="178"/>
    </row>
    <row r="57" spans="2:34" ht="6" customHeight="1" x14ac:dyDescent="0.35">
      <c r="B57" s="3"/>
      <c r="C57" s="4"/>
      <c r="D57" s="4"/>
      <c r="E57" s="4"/>
      <c r="F57" s="5"/>
      <c r="G57" s="179"/>
      <c r="H57" s="18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1"/>
      <c r="AB57" s="154">
        <f>[5]Pembelajaran!H27</f>
        <v>72</v>
      </c>
      <c r="AC57" s="155"/>
      <c r="AD57" s="155"/>
      <c r="AE57" s="155"/>
      <c r="AF57" s="155"/>
      <c r="AG57" s="155"/>
      <c r="AH57" s="156"/>
    </row>
    <row r="58" spans="2:34" ht="20.25" customHeight="1" x14ac:dyDescent="0.35">
      <c r="B58" s="182" t="s">
        <v>52</v>
      </c>
      <c r="C58" s="49" t="s">
        <v>44</v>
      </c>
      <c r="D58" s="16"/>
      <c r="E58" s="16"/>
      <c r="F58" s="17"/>
      <c r="G58" s="139">
        <v>6</v>
      </c>
      <c r="H58" s="183" t="s">
        <v>53</v>
      </c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5"/>
      <c r="AB58" s="154"/>
      <c r="AC58" s="155"/>
      <c r="AD58" s="155"/>
      <c r="AE58" s="155"/>
      <c r="AF58" s="155"/>
      <c r="AG58" s="155"/>
      <c r="AH58" s="156"/>
    </row>
    <row r="59" spans="2:34" ht="20.25" customHeight="1" x14ac:dyDescent="0.35">
      <c r="B59" s="186"/>
      <c r="C59" s="49" t="s">
        <v>54</v>
      </c>
      <c r="D59" s="16"/>
      <c r="E59" s="16"/>
      <c r="F59" s="17"/>
      <c r="G59" s="148">
        <v>7</v>
      </c>
      <c r="H59" s="162" t="s">
        <v>55</v>
      </c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8"/>
      <c r="AB59" s="154">
        <f>[5]Pembelajaran!G92+[5]Pembelajaran!G128</f>
        <v>0</v>
      </c>
      <c r="AC59" s="155"/>
      <c r="AD59" s="155"/>
      <c r="AE59" s="155"/>
      <c r="AF59" s="155"/>
      <c r="AG59" s="155"/>
      <c r="AH59" s="156"/>
    </row>
    <row r="60" spans="2:34" ht="18.75" customHeight="1" x14ac:dyDescent="0.35">
      <c r="B60" s="189"/>
      <c r="C60" s="16"/>
      <c r="D60" s="16"/>
      <c r="E60" s="16"/>
      <c r="F60" s="17"/>
      <c r="G60" s="163">
        <v>8</v>
      </c>
      <c r="H60" s="164" t="s">
        <v>56</v>
      </c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6"/>
      <c r="AB60" s="190">
        <f>SUM(AB57:AH59)</f>
        <v>72</v>
      </c>
      <c r="AC60" s="191"/>
      <c r="AD60" s="191"/>
      <c r="AE60" s="191"/>
      <c r="AF60" s="191"/>
      <c r="AG60" s="191"/>
      <c r="AH60" s="192"/>
    </row>
    <row r="61" spans="2:34" ht="3.75" customHeight="1" x14ac:dyDescent="0.35">
      <c r="B61" s="59"/>
      <c r="C61" s="60"/>
      <c r="D61" s="60"/>
      <c r="E61" s="60"/>
      <c r="F61" s="61"/>
      <c r="G61" s="172"/>
      <c r="H61" s="173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5"/>
      <c r="AB61" s="190"/>
      <c r="AC61" s="191"/>
      <c r="AD61" s="191"/>
      <c r="AE61" s="191"/>
      <c r="AF61" s="191"/>
      <c r="AG61" s="191"/>
      <c r="AH61" s="192"/>
    </row>
    <row r="62" spans="2:34" ht="4.5" customHeight="1" x14ac:dyDescent="0.35">
      <c r="B62" s="3"/>
      <c r="C62" s="4"/>
      <c r="D62" s="4"/>
      <c r="E62" s="4"/>
      <c r="F62" s="5"/>
      <c r="G62" s="193">
        <v>9</v>
      </c>
      <c r="H62" s="194" t="s">
        <v>57</v>
      </c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6"/>
      <c r="AB62" s="197">
        <f>'[5]Pengabdian Masy-Profesi'!I26</f>
        <v>40</v>
      </c>
      <c r="AC62" s="155"/>
      <c r="AD62" s="155"/>
      <c r="AE62" s="155"/>
      <c r="AF62" s="155"/>
      <c r="AG62" s="155"/>
      <c r="AH62" s="156"/>
    </row>
    <row r="63" spans="2:34" ht="16.5" customHeight="1" x14ac:dyDescent="0.35">
      <c r="B63" s="182" t="s">
        <v>58</v>
      </c>
      <c r="C63" s="49" t="s">
        <v>59</v>
      </c>
      <c r="D63" s="16"/>
      <c r="E63" s="16"/>
      <c r="F63" s="17"/>
      <c r="G63" s="198"/>
      <c r="H63" s="199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0"/>
      <c r="AA63" s="201"/>
      <c r="AB63" s="154"/>
      <c r="AC63" s="155"/>
      <c r="AD63" s="155"/>
      <c r="AE63" s="155"/>
      <c r="AF63" s="155"/>
      <c r="AG63" s="155"/>
      <c r="AH63" s="156"/>
    </row>
    <row r="64" spans="2:34" ht="18.75" customHeight="1" x14ac:dyDescent="0.35">
      <c r="B64" s="202"/>
      <c r="C64" s="49" t="s">
        <v>60</v>
      </c>
      <c r="D64" s="16"/>
      <c r="E64" s="16"/>
      <c r="F64" s="17"/>
      <c r="G64" s="148">
        <v>10</v>
      </c>
      <c r="H64" s="162" t="s">
        <v>61</v>
      </c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8"/>
      <c r="AB64" s="154">
        <f>'[5]Pengabdian Masy-Profesi'!H54</f>
        <v>0</v>
      </c>
      <c r="AC64" s="155"/>
      <c r="AD64" s="155"/>
      <c r="AE64" s="155"/>
      <c r="AF64" s="155"/>
      <c r="AG64" s="155"/>
      <c r="AH64" s="156"/>
    </row>
    <row r="65" spans="2:34" ht="20.25" customHeight="1" x14ac:dyDescent="0.35">
      <c r="B65" s="202"/>
      <c r="C65" s="49" t="s">
        <v>62</v>
      </c>
      <c r="D65" s="16"/>
      <c r="E65" s="16"/>
      <c r="F65" s="17"/>
      <c r="G65" s="148">
        <v>11</v>
      </c>
      <c r="H65" s="162" t="s">
        <v>63</v>
      </c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8"/>
      <c r="AB65" s="154">
        <f>'[5]Pengabdian Masy-Profesi'!G89</f>
        <v>2</v>
      </c>
      <c r="AC65" s="155"/>
      <c r="AD65" s="155"/>
      <c r="AE65" s="155"/>
      <c r="AF65" s="155"/>
      <c r="AG65" s="155"/>
      <c r="AH65" s="156"/>
    </row>
    <row r="66" spans="2:34" ht="20.25" customHeight="1" x14ac:dyDescent="0.35">
      <c r="B66" s="189"/>
      <c r="C66" s="203"/>
      <c r="D66" s="16"/>
      <c r="E66" s="16"/>
      <c r="F66" s="17"/>
      <c r="G66" s="148">
        <v>12</v>
      </c>
      <c r="H66" s="162" t="s">
        <v>64</v>
      </c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8"/>
      <c r="AB66" s="154">
        <f>'[5]Pengabdian Masy-Profesi'!G125</f>
        <v>30</v>
      </c>
      <c r="AC66" s="155"/>
      <c r="AD66" s="155"/>
      <c r="AE66" s="155"/>
      <c r="AF66" s="155"/>
      <c r="AG66" s="155"/>
      <c r="AH66" s="156"/>
    </row>
    <row r="67" spans="2:34" ht="15" customHeight="1" x14ac:dyDescent="0.35">
      <c r="B67" s="204"/>
      <c r="C67" s="16"/>
      <c r="D67" s="16"/>
      <c r="E67" s="16"/>
      <c r="F67" s="17"/>
      <c r="G67" s="163">
        <v>13</v>
      </c>
      <c r="H67" s="164" t="s">
        <v>65</v>
      </c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6"/>
      <c r="AB67" s="205">
        <f>SUM(AB62:AH66)</f>
        <v>72</v>
      </c>
      <c r="AC67" s="206"/>
      <c r="AD67" s="206"/>
      <c r="AE67" s="206"/>
      <c r="AF67" s="206"/>
      <c r="AG67" s="206"/>
      <c r="AH67" s="207"/>
    </row>
    <row r="68" spans="2:34" ht="3.75" customHeight="1" x14ac:dyDescent="0.35">
      <c r="B68" s="59"/>
      <c r="C68" s="60"/>
      <c r="D68" s="60"/>
      <c r="E68" s="60"/>
      <c r="F68" s="61"/>
      <c r="G68" s="172"/>
      <c r="H68" s="173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4"/>
      <c r="AA68" s="175"/>
      <c r="AB68" s="208"/>
      <c r="AC68" s="206"/>
      <c r="AD68" s="206"/>
      <c r="AE68" s="206"/>
      <c r="AF68" s="206"/>
      <c r="AG68" s="206"/>
      <c r="AH68" s="207"/>
    </row>
    <row r="69" spans="2:34" ht="20.25" customHeight="1" x14ac:dyDescent="0.35">
      <c r="B69" s="209" t="s">
        <v>66</v>
      </c>
      <c r="C69" s="210" t="s">
        <v>59</v>
      </c>
      <c r="D69" s="4"/>
      <c r="E69" s="4"/>
      <c r="F69" s="5"/>
      <c r="G69" s="148">
        <v>14</v>
      </c>
      <c r="H69" s="162" t="s">
        <v>67</v>
      </c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187"/>
      <c r="AA69" s="188"/>
      <c r="AB69" s="154">
        <f>'[5]Publikasi '!J17</f>
        <v>0</v>
      </c>
      <c r="AC69" s="155"/>
      <c r="AD69" s="155"/>
      <c r="AE69" s="155"/>
      <c r="AF69" s="155"/>
      <c r="AG69" s="155"/>
      <c r="AH69" s="156"/>
    </row>
    <row r="70" spans="2:34" ht="20.25" customHeight="1" x14ac:dyDescent="0.35">
      <c r="B70" s="202"/>
      <c r="C70" s="49" t="s">
        <v>68</v>
      </c>
      <c r="D70" s="16"/>
      <c r="E70" s="16"/>
      <c r="F70" s="17"/>
      <c r="G70" s="148">
        <v>15</v>
      </c>
      <c r="H70" s="162" t="s">
        <v>69</v>
      </c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87"/>
      <c r="AA70" s="188"/>
      <c r="AB70" s="154">
        <f>'[5]Publikasi '!I45</f>
        <v>0</v>
      </c>
      <c r="AC70" s="155"/>
      <c r="AD70" s="155"/>
      <c r="AE70" s="155"/>
      <c r="AF70" s="155"/>
      <c r="AG70" s="155"/>
      <c r="AH70" s="156"/>
    </row>
    <row r="71" spans="2:34" ht="20.25" customHeight="1" x14ac:dyDescent="0.35">
      <c r="B71" s="204"/>
      <c r="C71" s="203"/>
      <c r="D71" s="16"/>
      <c r="E71" s="16"/>
      <c r="F71" s="17"/>
      <c r="G71" s="148">
        <v>16</v>
      </c>
      <c r="H71" s="162" t="s">
        <v>70</v>
      </c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187"/>
      <c r="AA71" s="188"/>
      <c r="AB71" s="154">
        <f>'[5]Publikasi '!I61</f>
        <v>0</v>
      </c>
      <c r="AC71" s="155"/>
      <c r="AD71" s="155"/>
      <c r="AE71" s="155"/>
      <c r="AF71" s="155"/>
      <c r="AG71" s="155"/>
      <c r="AH71" s="156"/>
    </row>
    <row r="72" spans="2:34" ht="20.25" customHeight="1" x14ac:dyDescent="0.35">
      <c r="B72" s="204"/>
      <c r="C72" s="203"/>
      <c r="D72" s="16"/>
      <c r="E72" s="16"/>
      <c r="F72" s="17"/>
      <c r="G72" s="148">
        <v>17</v>
      </c>
      <c r="H72" s="162" t="s">
        <v>71</v>
      </c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187"/>
      <c r="AA72" s="188"/>
      <c r="AB72" s="154">
        <f>'[5]Publikasi '!G83</f>
        <v>0</v>
      </c>
      <c r="AC72" s="155"/>
      <c r="AD72" s="155"/>
      <c r="AE72" s="155"/>
      <c r="AF72" s="155"/>
      <c r="AG72" s="155"/>
      <c r="AH72" s="156"/>
    </row>
    <row r="73" spans="2:34" ht="16.5" customHeight="1" x14ac:dyDescent="0.35">
      <c r="B73" s="204"/>
      <c r="C73" s="203"/>
      <c r="D73" s="16"/>
      <c r="E73" s="16"/>
      <c r="F73" s="17"/>
      <c r="G73" s="212">
        <v>18</v>
      </c>
      <c r="H73" s="213" t="s">
        <v>72</v>
      </c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  <c r="Y73" s="214"/>
      <c r="Z73" s="215"/>
      <c r="AA73" s="216"/>
      <c r="AB73" s="154">
        <f>'[5]Publikasi '!F100+'[5]Publikasi '!F118+'[5]Publikasi '!F136+'[5]Publikasi '!G154</f>
        <v>0</v>
      </c>
      <c r="AC73" s="155"/>
      <c r="AD73" s="155"/>
      <c r="AE73" s="155"/>
      <c r="AF73" s="155"/>
      <c r="AG73" s="155"/>
      <c r="AH73" s="156"/>
    </row>
    <row r="74" spans="2:34" ht="18" customHeight="1" x14ac:dyDescent="0.35">
      <c r="B74" s="189"/>
      <c r="C74" s="16"/>
      <c r="D74" s="16"/>
      <c r="E74" s="16"/>
      <c r="F74" s="17"/>
      <c r="G74" s="139"/>
      <c r="H74" s="183" t="s">
        <v>73</v>
      </c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184"/>
      <c r="AA74" s="185"/>
      <c r="AB74" s="154"/>
      <c r="AC74" s="155"/>
      <c r="AD74" s="155"/>
      <c r="AE74" s="155"/>
      <c r="AF74" s="155"/>
      <c r="AG74" s="155"/>
      <c r="AH74" s="156"/>
    </row>
    <row r="75" spans="2:34" ht="16.5" customHeight="1" x14ac:dyDescent="0.35">
      <c r="B75" s="189"/>
      <c r="C75" s="16"/>
      <c r="D75" s="16"/>
      <c r="E75" s="16"/>
      <c r="F75" s="17"/>
      <c r="G75" s="163">
        <v>19</v>
      </c>
      <c r="H75" s="218" t="s">
        <v>74</v>
      </c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20"/>
      <c r="AB75" s="221">
        <f>SUM(AB69:AH74)</f>
        <v>0</v>
      </c>
      <c r="AC75" s="222"/>
      <c r="AD75" s="222"/>
      <c r="AE75" s="222"/>
      <c r="AF75" s="222"/>
      <c r="AG75" s="222"/>
      <c r="AH75" s="223"/>
    </row>
    <row r="76" spans="2:34" ht="6" customHeight="1" x14ac:dyDescent="0.35">
      <c r="B76" s="59"/>
      <c r="C76" s="60"/>
      <c r="D76" s="60"/>
      <c r="E76" s="60"/>
      <c r="F76" s="61"/>
      <c r="G76" s="172"/>
      <c r="H76" s="218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20"/>
      <c r="AB76" s="224"/>
      <c r="AC76" s="225"/>
      <c r="AD76" s="225"/>
      <c r="AE76" s="225"/>
      <c r="AF76" s="225"/>
      <c r="AG76" s="225"/>
      <c r="AH76" s="226"/>
    </row>
    <row r="77" spans="2:34" ht="6" customHeight="1" x14ac:dyDescent="0.35">
      <c r="B77" s="189"/>
      <c r="C77" s="16"/>
      <c r="D77" s="16"/>
      <c r="E77" s="16"/>
      <c r="F77" s="17"/>
      <c r="G77" s="193">
        <v>20</v>
      </c>
      <c r="H77" s="227" t="s">
        <v>75</v>
      </c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9"/>
      <c r="AB77" s="154">
        <f>'[5]Pengembangan Ilmu'!G18</f>
        <v>0</v>
      </c>
      <c r="AC77" s="155"/>
      <c r="AD77" s="155"/>
      <c r="AE77" s="155"/>
      <c r="AF77" s="155"/>
      <c r="AG77" s="155"/>
      <c r="AH77" s="156"/>
    </row>
    <row r="78" spans="2:34" ht="16.5" customHeight="1" x14ac:dyDescent="0.35">
      <c r="B78" s="230" t="s">
        <v>76</v>
      </c>
      <c r="C78" s="203" t="s">
        <v>44</v>
      </c>
      <c r="D78" s="203"/>
      <c r="E78" s="203"/>
      <c r="F78" s="231"/>
      <c r="G78" s="198"/>
      <c r="H78" s="227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9"/>
      <c r="AB78" s="154"/>
      <c r="AC78" s="155"/>
      <c r="AD78" s="155"/>
      <c r="AE78" s="155"/>
      <c r="AF78" s="155"/>
      <c r="AG78" s="155"/>
      <c r="AH78" s="156"/>
    </row>
    <row r="79" spans="2:34" ht="20.25" customHeight="1" x14ac:dyDescent="0.35">
      <c r="B79" s="232"/>
      <c r="C79" s="203" t="s">
        <v>77</v>
      </c>
      <c r="D79" s="203"/>
      <c r="E79" s="203"/>
      <c r="F79" s="231"/>
      <c r="G79" s="148">
        <v>21</v>
      </c>
      <c r="H79" s="162" t="s">
        <v>78</v>
      </c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8"/>
      <c r="AB79" s="154">
        <f>'[5]Pengembangan Ilmu'!H44</f>
        <v>0</v>
      </c>
      <c r="AC79" s="155"/>
      <c r="AD79" s="155"/>
      <c r="AE79" s="155"/>
      <c r="AF79" s="155"/>
      <c r="AG79" s="155"/>
      <c r="AH79" s="156"/>
    </row>
    <row r="80" spans="2:34" ht="17.25" customHeight="1" x14ac:dyDescent="0.35">
      <c r="B80" s="232"/>
      <c r="C80" s="203" t="s">
        <v>79</v>
      </c>
      <c r="D80" s="203"/>
      <c r="E80" s="203"/>
      <c r="F80" s="231"/>
      <c r="G80" s="163">
        <v>22</v>
      </c>
      <c r="H80" s="218" t="s">
        <v>80</v>
      </c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20"/>
      <c r="AB80" s="208">
        <f>SUM(AB77:AH79)</f>
        <v>0</v>
      </c>
      <c r="AC80" s="206"/>
      <c r="AD80" s="206"/>
      <c r="AE80" s="206"/>
      <c r="AF80" s="206"/>
      <c r="AG80" s="206"/>
      <c r="AH80" s="207"/>
    </row>
    <row r="81" spans="2:34" ht="6" customHeight="1" x14ac:dyDescent="0.35">
      <c r="B81" s="233"/>
      <c r="C81" s="234"/>
      <c r="D81" s="234"/>
      <c r="E81" s="234"/>
      <c r="F81" s="235"/>
      <c r="G81" s="172"/>
      <c r="H81" s="218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20"/>
      <c r="AB81" s="208"/>
      <c r="AC81" s="206"/>
      <c r="AD81" s="206"/>
      <c r="AE81" s="206"/>
      <c r="AF81" s="206"/>
      <c r="AG81" s="206"/>
      <c r="AH81" s="207"/>
    </row>
    <row r="82" spans="2:34" ht="6" customHeight="1" x14ac:dyDescent="0.35">
      <c r="B82" s="146"/>
      <c r="C82" s="236"/>
      <c r="D82" s="16"/>
      <c r="E82" s="16"/>
      <c r="F82" s="17"/>
      <c r="G82" s="180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1"/>
    </row>
    <row r="83" spans="2:34" ht="15.75" customHeight="1" x14ac:dyDescent="0.35">
      <c r="B83" s="186" t="s">
        <v>81</v>
      </c>
      <c r="C83" s="49" t="s">
        <v>82</v>
      </c>
      <c r="D83" s="16"/>
      <c r="E83" s="16"/>
      <c r="F83" s="17"/>
      <c r="G83" s="237" t="s">
        <v>83</v>
      </c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9"/>
    </row>
    <row r="84" spans="2:34" ht="15" customHeight="1" x14ac:dyDescent="0.35">
      <c r="B84" s="189"/>
      <c r="C84" s="240" t="s">
        <v>84</v>
      </c>
      <c r="D84" s="16"/>
      <c r="E84" s="16"/>
      <c r="F84" s="17"/>
      <c r="G84" s="237" t="s">
        <v>85</v>
      </c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9"/>
    </row>
    <row r="85" spans="2:34" ht="15.75" customHeight="1" x14ac:dyDescent="0.35">
      <c r="B85" s="189"/>
      <c r="C85" s="16"/>
      <c r="D85" s="16"/>
      <c r="E85" s="16"/>
      <c r="F85" s="17"/>
      <c r="G85" s="237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9"/>
    </row>
    <row r="86" spans="2:34" ht="15" customHeight="1" x14ac:dyDescent="0.35">
      <c r="B86" s="189"/>
      <c r="C86" s="16"/>
      <c r="D86" s="16"/>
      <c r="E86" s="16"/>
      <c r="F86" s="17"/>
      <c r="G86" s="237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9"/>
    </row>
    <row r="87" spans="2:34" ht="6" customHeight="1" x14ac:dyDescent="0.35">
      <c r="B87" s="189"/>
      <c r="C87" s="16"/>
      <c r="D87" s="16"/>
      <c r="E87" s="16"/>
      <c r="F87" s="17"/>
      <c r="G87" s="241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3"/>
    </row>
    <row r="88" spans="2:34" ht="15" customHeight="1" x14ac:dyDescent="0.35">
      <c r="B88" s="189"/>
      <c r="C88" s="16"/>
      <c r="D88" s="16"/>
      <c r="E88" s="16"/>
      <c r="F88" s="17"/>
      <c r="G88" s="244" t="s">
        <v>102</v>
      </c>
      <c r="H88" s="245"/>
      <c r="I88" s="245"/>
      <c r="J88" s="245"/>
      <c r="K88" s="245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6"/>
    </row>
    <row r="89" spans="2:34" ht="8.25" customHeight="1" x14ac:dyDescent="0.35">
      <c r="B89" s="189"/>
      <c r="C89" s="16"/>
      <c r="D89" s="16"/>
      <c r="E89" s="16"/>
      <c r="F89" s="17"/>
      <c r="G89" s="247"/>
      <c r="H89" s="248"/>
      <c r="I89" s="248"/>
      <c r="J89" s="248"/>
      <c r="K89" s="248"/>
      <c r="L89" s="248"/>
      <c r="M89" s="248"/>
      <c r="N89" s="249"/>
      <c r="O89" s="249"/>
      <c r="P89" s="249"/>
      <c r="Q89" s="249"/>
      <c r="R89" s="249"/>
      <c r="S89" s="249"/>
      <c r="T89" s="249"/>
      <c r="U89" s="249"/>
      <c r="V89" s="249"/>
      <c r="W89" s="249"/>
      <c r="X89" s="248"/>
      <c r="Y89" s="249"/>
      <c r="Z89" s="249"/>
      <c r="AA89" s="249"/>
      <c r="AB89" s="249"/>
      <c r="AC89" s="249"/>
      <c r="AD89" s="249"/>
      <c r="AE89" s="249"/>
      <c r="AF89" s="249"/>
      <c r="AG89" s="249"/>
      <c r="AH89" s="250"/>
    </row>
    <row r="90" spans="2:34" ht="18" customHeight="1" x14ac:dyDescent="0.35">
      <c r="B90" s="189"/>
      <c r="C90" s="16"/>
      <c r="D90" s="16"/>
      <c r="E90" s="16"/>
      <c r="F90" s="17"/>
      <c r="G90" s="247" t="s">
        <v>87</v>
      </c>
      <c r="H90" s="248"/>
      <c r="I90" s="248"/>
      <c r="J90" s="248"/>
      <c r="K90" s="248"/>
      <c r="L90" s="251"/>
      <c r="M90" s="248"/>
      <c r="N90" s="248" t="s">
        <v>14</v>
      </c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  <c r="AA90" s="248"/>
      <c r="AB90" s="248"/>
      <c r="AC90" s="248"/>
      <c r="AD90" s="248"/>
      <c r="AE90" s="248"/>
      <c r="AF90" s="248"/>
      <c r="AG90" s="248"/>
      <c r="AH90" s="252"/>
    </row>
    <row r="91" spans="2:34" ht="15" customHeight="1" x14ac:dyDescent="0.35">
      <c r="B91" s="189"/>
      <c r="C91" s="16"/>
      <c r="D91" s="16"/>
      <c r="E91" s="16"/>
      <c r="F91" s="17"/>
      <c r="G91" s="247"/>
      <c r="H91" s="248"/>
      <c r="I91" s="248"/>
      <c r="J91" s="248"/>
      <c r="K91" s="248"/>
      <c r="L91" s="251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  <c r="AA91" s="248"/>
      <c r="AB91" s="248"/>
      <c r="AC91" s="248"/>
      <c r="AD91" s="248"/>
      <c r="AE91" s="248"/>
      <c r="AF91" s="248"/>
      <c r="AG91" s="248"/>
      <c r="AH91" s="252"/>
    </row>
    <row r="92" spans="2:34" ht="15" customHeight="1" x14ac:dyDescent="0.35">
      <c r="B92" s="189"/>
      <c r="C92" s="16"/>
      <c r="D92" s="16"/>
      <c r="E92" s="16"/>
      <c r="F92" s="17"/>
      <c r="G92" s="247"/>
      <c r="H92" s="248"/>
      <c r="I92" s="248"/>
      <c r="J92" s="248"/>
      <c r="K92" s="248"/>
      <c r="L92" s="251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  <c r="AA92" s="248"/>
      <c r="AB92" s="248"/>
      <c r="AC92" s="248"/>
      <c r="AD92" s="248"/>
      <c r="AE92" s="248"/>
      <c r="AF92" s="248"/>
      <c r="AG92" s="248"/>
      <c r="AH92" s="252"/>
    </row>
    <row r="93" spans="2:34" ht="15" customHeight="1" x14ac:dyDescent="0.35">
      <c r="B93" s="189"/>
      <c r="C93" s="16"/>
      <c r="D93" s="16"/>
      <c r="E93" s="16"/>
      <c r="F93" s="17"/>
      <c r="G93" s="247" t="s">
        <v>88</v>
      </c>
      <c r="H93" s="248"/>
      <c r="I93" s="248"/>
      <c r="J93" s="248"/>
      <c r="K93" s="248"/>
      <c r="L93" s="251"/>
      <c r="M93" s="248"/>
      <c r="N93" s="248" t="s">
        <v>89</v>
      </c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  <c r="AA93" s="248"/>
      <c r="AB93" s="248"/>
      <c r="AC93" s="248"/>
      <c r="AD93" s="248"/>
      <c r="AE93" s="248"/>
      <c r="AF93" s="248"/>
      <c r="AG93" s="248"/>
      <c r="AH93" s="252"/>
    </row>
    <row r="94" spans="2:34" ht="12.75" customHeight="1" x14ac:dyDescent="0.35">
      <c r="B94" s="189"/>
      <c r="C94" s="16"/>
      <c r="D94" s="16"/>
      <c r="E94" s="16"/>
      <c r="F94" s="17"/>
      <c r="G94" s="247"/>
      <c r="H94" s="248"/>
      <c r="I94" s="248"/>
      <c r="J94" s="248"/>
      <c r="K94" s="248"/>
      <c r="L94" s="251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  <c r="AA94" s="248"/>
      <c r="AB94" s="248"/>
      <c r="AC94" s="248"/>
      <c r="AD94" s="248"/>
      <c r="AE94" s="248"/>
      <c r="AF94" s="248"/>
      <c r="AG94" s="248"/>
      <c r="AH94" s="252"/>
    </row>
    <row r="95" spans="2:34" ht="12.75" customHeight="1" x14ac:dyDescent="0.35">
      <c r="B95" s="189"/>
      <c r="C95" s="16"/>
      <c r="D95" s="16"/>
      <c r="E95" s="16"/>
      <c r="F95" s="17"/>
      <c r="G95" s="65" t="s">
        <v>90</v>
      </c>
      <c r="H95" s="248"/>
      <c r="I95" s="248"/>
      <c r="J95" s="248"/>
      <c r="K95" s="248"/>
      <c r="L95" s="251"/>
      <c r="M95" s="248"/>
      <c r="N95" s="248" t="s">
        <v>91</v>
      </c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52"/>
    </row>
    <row r="96" spans="2:34" ht="7.5" customHeight="1" x14ac:dyDescent="0.35">
      <c r="B96" s="59"/>
      <c r="C96" s="60"/>
      <c r="D96" s="60"/>
      <c r="E96" s="60"/>
      <c r="F96" s="61"/>
      <c r="G96" s="114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2"/>
    </row>
    <row r="97" spans="2:34" ht="6" customHeight="1" x14ac:dyDescent="0.35">
      <c r="B97" s="3"/>
      <c r="C97" s="4"/>
      <c r="D97" s="4"/>
      <c r="E97" s="4"/>
      <c r="F97" s="4"/>
      <c r="G97" s="180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1"/>
    </row>
    <row r="98" spans="2:34" ht="20.25" customHeight="1" x14ac:dyDescent="0.35">
      <c r="B98" s="204" t="s">
        <v>92</v>
      </c>
      <c r="C98" s="203" t="s">
        <v>93</v>
      </c>
      <c r="D98" s="253"/>
      <c r="E98" s="16"/>
      <c r="F98" s="16"/>
      <c r="G98" s="254" t="s">
        <v>94</v>
      </c>
      <c r="H98" s="255" t="s">
        <v>95</v>
      </c>
      <c r="I98" s="255"/>
      <c r="J98" s="255"/>
      <c r="K98" s="255"/>
      <c r="L98" s="255"/>
      <c r="M98" s="255"/>
      <c r="N98" s="255"/>
      <c r="O98" s="255"/>
      <c r="P98" s="255"/>
      <c r="Q98" s="255"/>
      <c r="R98" s="255"/>
      <c r="S98" s="255"/>
      <c r="T98" s="255"/>
      <c r="U98" s="255"/>
      <c r="V98" s="255"/>
      <c r="W98" s="255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6"/>
    </row>
    <row r="99" spans="2:34" ht="20.25" customHeight="1" x14ac:dyDescent="0.35">
      <c r="B99" s="204"/>
      <c r="C99" s="203"/>
      <c r="D99" s="253"/>
      <c r="E99" s="16"/>
      <c r="F99" s="16"/>
      <c r="G99" s="257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4"/>
    </row>
    <row r="100" spans="2:34" ht="6" customHeight="1" x14ac:dyDescent="0.35">
      <c r="B100" s="59"/>
      <c r="C100" s="60"/>
      <c r="D100" s="60"/>
      <c r="E100" s="60"/>
      <c r="F100" s="60"/>
      <c r="G100" s="258"/>
      <c r="H100" s="259"/>
      <c r="I100" s="259"/>
      <c r="J100" s="259"/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60"/>
    </row>
    <row r="101" spans="2:34" ht="20.25" customHeight="1" x14ac:dyDescent="0.35">
      <c r="G101" s="261"/>
      <c r="H101" s="261"/>
      <c r="I101" s="261"/>
      <c r="J101" s="261"/>
      <c r="K101" s="261"/>
      <c r="L101" s="261"/>
      <c r="M101" s="261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1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1"/>
      <c r="H104" s="261"/>
      <c r="I104" s="261"/>
      <c r="J104" s="261"/>
      <c r="K104" s="261"/>
      <c r="N104" s="263"/>
    </row>
    <row r="105" spans="2:34" ht="20.25" customHeight="1" x14ac:dyDescent="0.35">
      <c r="G105" s="261"/>
      <c r="H105" s="261"/>
      <c r="I105" s="261"/>
      <c r="J105" s="261"/>
      <c r="K105" s="261"/>
      <c r="L105" s="263"/>
    </row>
    <row r="106" spans="2:34" ht="20.25" customHeight="1" x14ac:dyDescent="0.35">
      <c r="G106" s="261"/>
      <c r="H106" s="261"/>
      <c r="I106" s="261"/>
      <c r="J106" s="261"/>
      <c r="K106" s="261"/>
      <c r="L106" s="263"/>
    </row>
    <row r="107" spans="2:34" ht="20.25" customHeight="1" x14ac:dyDescent="0.35">
      <c r="G107" s="261"/>
      <c r="H107" s="261"/>
      <c r="I107" s="261"/>
      <c r="J107" s="261"/>
      <c r="K107" s="261"/>
      <c r="L107" s="263"/>
    </row>
    <row r="108" spans="2:34" ht="20.25" customHeight="1" x14ac:dyDescent="0.35">
      <c r="G108" s="261"/>
      <c r="H108" s="261"/>
      <c r="I108" s="261"/>
      <c r="J108" s="261"/>
      <c r="K108" s="261"/>
      <c r="N108" s="263"/>
    </row>
    <row r="109" spans="2:34" ht="20.25" customHeight="1" x14ac:dyDescent="0.35">
      <c r="G109" s="261"/>
      <c r="H109" s="261"/>
      <c r="I109" s="261"/>
      <c r="J109" s="261"/>
      <c r="K109" s="261"/>
      <c r="L109" s="263"/>
    </row>
    <row r="110" spans="2:34" ht="20.25" customHeight="1" x14ac:dyDescent="0.35">
      <c r="G110" s="261"/>
      <c r="H110" s="261"/>
      <c r="I110" s="261"/>
      <c r="J110" s="261"/>
      <c r="K110" s="261"/>
      <c r="N110" s="263"/>
    </row>
    <row r="111" spans="2:34" ht="6" customHeight="1" x14ac:dyDescent="0.35"/>
    <row r="123" spans="2:34" ht="6" customHeight="1" x14ac:dyDescent="0.35"/>
    <row r="124" spans="2:34" ht="20.25" customHeight="1" x14ac:dyDescent="0.35"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264"/>
      <c r="AH124" s="264"/>
    </row>
    <row r="125" spans="2:34" x14ac:dyDescent="0.35">
      <c r="B125" s="261"/>
      <c r="C125" s="261"/>
      <c r="D125" s="261"/>
      <c r="E125" s="261"/>
      <c r="F125" s="261"/>
      <c r="G125" s="261"/>
      <c r="H125" s="261"/>
    </row>
    <row r="126" spans="2:34" ht="20.25" customHeight="1" x14ac:dyDescent="0.35">
      <c r="B126" s="263"/>
      <c r="C126" s="265"/>
      <c r="D126" s="265"/>
      <c r="E126" s="265"/>
      <c r="F126" s="265"/>
      <c r="G126" s="265"/>
      <c r="H126" s="266"/>
      <c r="I126" s="267"/>
    </row>
    <row r="127" spans="2:34" ht="12" customHeight="1" x14ac:dyDescent="0.35">
      <c r="B127" s="263"/>
      <c r="C127" s="265"/>
      <c r="D127" s="265"/>
      <c r="E127" s="265"/>
      <c r="F127" s="265"/>
      <c r="G127" s="265"/>
      <c r="H127" s="266"/>
    </row>
    <row r="128" spans="2:34" ht="20.25" customHeight="1" x14ac:dyDescent="0.35">
      <c r="B128" s="263"/>
      <c r="C128" s="265"/>
      <c r="D128" s="265"/>
      <c r="E128" s="265"/>
      <c r="F128" s="265"/>
      <c r="G128" s="265"/>
      <c r="H128" s="266"/>
      <c r="I128" s="267"/>
    </row>
    <row r="129" spans="2:9" ht="12" customHeight="1" x14ac:dyDescent="0.35">
      <c r="B129" s="263"/>
      <c r="C129" s="265"/>
      <c r="D129" s="265"/>
      <c r="E129" s="265"/>
      <c r="F129" s="265"/>
      <c r="G129" s="265"/>
      <c r="H129" s="266"/>
    </row>
    <row r="130" spans="2:9" ht="20.25" customHeight="1" x14ac:dyDescent="0.35">
      <c r="B130" s="263"/>
      <c r="C130" s="265"/>
      <c r="D130" s="265"/>
      <c r="E130" s="265"/>
      <c r="F130" s="265"/>
      <c r="G130" s="265"/>
      <c r="H130" s="266"/>
      <c r="I130" s="267"/>
    </row>
    <row r="131" spans="2:9" ht="12" customHeight="1" x14ac:dyDescent="0.35">
      <c r="B131" s="263"/>
      <c r="C131" s="265"/>
      <c r="D131" s="265"/>
      <c r="E131" s="265"/>
      <c r="F131" s="265"/>
      <c r="G131" s="265"/>
      <c r="H131" s="266"/>
    </row>
    <row r="132" spans="2:9" ht="20.25" customHeight="1" x14ac:dyDescent="0.35">
      <c r="B132" s="263"/>
      <c r="C132" s="265"/>
      <c r="D132" s="265"/>
      <c r="E132" s="265"/>
      <c r="F132" s="265"/>
      <c r="G132" s="265"/>
      <c r="H132" s="266"/>
      <c r="I132" s="267"/>
    </row>
    <row r="133" spans="2:9" ht="12" customHeight="1" x14ac:dyDescent="0.35">
      <c r="B133" s="261"/>
      <c r="C133" s="261"/>
      <c r="D133" s="261"/>
      <c r="E133" s="261"/>
      <c r="F133" s="261"/>
      <c r="G133" s="261"/>
    </row>
    <row r="134" spans="2:9" ht="20.25" customHeight="1" x14ac:dyDescent="0.35">
      <c r="B134" s="261"/>
      <c r="C134" s="261"/>
      <c r="D134" s="261"/>
      <c r="E134" s="261"/>
      <c r="F134" s="261"/>
      <c r="G134" s="261"/>
      <c r="I134" s="267"/>
    </row>
    <row r="135" spans="2:9" ht="12" customHeight="1" x14ac:dyDescent="0.35">
      <c r="I135" s="267"/>
    </row>
    <row r="136" spans="2:9" ht="20.25" customHeight="1" x14ac:dyDescent="0.35">
      <c r="B136" s="261"/>
      <c r="C136" s="261"/>
      <c r="D136" s="261"/>
      <c r="E136" s="261"/>
      <c r="F136" s="261"/>
      <c r="I136" s="267"/>
    </row>
    <row r="137" spans="2:9" ht="12" customHeight="1" x14ac:dyDescent="0.35">
      <c r="B137" s="261"/>
      <c r="C137" s="261"/>
      <c r="D137" s="261"/>
      <c r="E137" s="261"/>
      <c r="F137" s="261"/>
      <c r="I137" s="267"/>
    </row>
    <row r="138" spans="2:9" ht="20.25" customHeight="1" x14ac:dyDescent="0.35">
      <c r="B138" s="261"/>
      <c r="C138" s="261"/>
      <c r="D138" s="261"/>
      <c r="E138" s="261"/>
      <c r="F138" s="261"/>
      <c r="I138" s="267"/>
    </row>
    <row r="139" spans="2:9" ht="12" customHeight="1" x14ac:dyDescent="0.35">
      <c r="B139" s="261"/>
      <c r="C139" s="261"/>
      <c r="D139" s="261"/>
      <c r="E139" s="261"/>
      <c r="F139" s="261"/>
      <c r="I139" s="267"/>
    </row>
    <row r="140" spans="2:9" ht="20.25" customHeight="1" x14ac:dyDescent="0.35">
      <c r="B140" s="261"/>
      <c r="C140" s="261"/>
      <c r="D140" s="261"/>
      <c r="E140" s="261"/>
      <c r="F140" s="261"/>
      <c r="I140" s="267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1"/>
      <c r="C145" s="261"/>
      <c r="D145" s="261"/>
      <c r="E145" s="261"/>
      <c r="F145" s="261"/>
      <c r="I145" s="267"/>
    </row>
    <row r="146" spans="2:34" ht="6" customHeight="1" x14ac:dyDescent="0.35"/>
    <row r="147" spans="2:34" ht="6" customHeight="1" x14ac:dyDescent="0.35"/>
    <row r="148" spans="2:34" x14ac:dyDescent="0.35">
      <c r="B148" s="268"/>
      <c r="C148" s="261"/>
      <c r="I148" s="267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1"/>
    </row>
    <row r="152" spans="2:34" ht="6" customHeight="1" x14ac:dyDescent="0.35"/>
    <row r="154" spans="2:34" ht="20.25" customHeight="1" x14ac:dyDescent="0.35">
      <c r="C154" s="265"/>
      <c r="D154" s="265"/>
      <c r="E154" s="265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6"/>
    </row>
    <row r="155" spans="2:34" ht="20.25" customHeight="1" x14ac:dyDescent="0.35">
      <c r="C155" s="265"/>
      <c r="D155" s="265"/>
      <c r="E155" s="265"/>
      <c r="F155" s="265"/>
      <c r="G155" s="265"/>
      <c r="H155" s="265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6"/>
    </row>
    <row r="156" spans="2:34" ht="20.25" customHeight="1" x14ac:dyDescent="0.35">
      <c r="C156" s="265"/>
      <c r="D156" s="265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6"/>
    </row>
    <row r="157" spans="2:34" ht="20.25" customHeight="1" x14ac:dyDescent="0.35">
      <c r="C157" s="265"/>
      <c r="D157" s="265"/>
      <c r="E157" s="265"/>
      <c r="F157" s="265"/>
      <c r="G157" s="265"/>
      <c r="H157" s="265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6"/>
    </row>
    <row r="158" spans="2:34" x14ac:dyDescent="0.35">
      <c r="C158" s="261"/>
      <c r="D158" s="261"/>
      <c r="E158" s="261"/>
      <c r="F158" s="261"/>
      <c r="G158" s="261"/>
      <c r="H158" s="261"/>
      <c r="I158" s="261"/>
      <c r="J158" s="261"/>
      <c r="K158" s="261"/>
      <c r="L158" s="261"/>
      <c r="M158" s="261"/>
      <c r="N158" s="261"/>
      <c r="O158" s="261"/>
      <c r="P158" s="261"/>
      <c r="Q158" s="261"/>
      <c r="R158" s="261"/>
      <c r="S158" s="261"/>
      <c r="T158" s="261"/>
      <c r="U158" s="261"/>
      <c r="V158" s="261"/>
      <c r="W158" s="261"/>
      <c r="X158" s="261"/>
      <c r="Y158" s="261"/>
      <c r="Z158" s="261"/>
      <c r="AA158" s="261"/>
      <c r="AB158" s="261"/>
      <c r="AC158" s="261"/>
      <c r="AD158" s="261"/>
      <c r="AE158" s="261"/>
      <c r="AF158" s="261"/>
      <c r="AG158" s="261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H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E9B37119-C4C6-4A8B-AE37-922ECDBD13D5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2023-03-01T04:51:04Z</dcterms:created>
  <dcterms:modified xsi:type="dcterms:W3CDTF">2023-03-01T04:57:45Z</dcterms:modified>
</cp:coreProperties>
</file>