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DI CABANG DEPOK\my Document\PAPDI\Kesekertariatan\Hasan\dr. Teguh\P2KB\"/>
    </mc:Choice>
  </mc:AlternateContent>
  <xr:revisionPtr revIDLastSave="0" documentId="13_ncr:1_{FC703FC7-9F38-4B7F-9B83-DEBD2EA74CEC}" xr6:coauthVersionLast="45" xr6:coauthVersionMax="45" xr10:uidLastSave="{00000000-0000-0000-0000-000000000000}"/>
  <bookViews>
    <workbookView xWindow="-110" yWindow="-110" windowWidth="19420" windowHeight="10420" xr2:uid="{8BB3BC3B-30DA-4348-B9A9-DEC2A9F3739E}"/>
  </bookViews>
  <sheets>
    <sheet name="2021" sheetId="5" r:id="rId1"/>
    <sheet name="2020" sheetId="3" r:id="rId2"/>
    <sheet name="2019" sheetId="4" r:id="rId3"/>
    <sheet name="2018" sheetId="2" r:id="rId4"/>
    <sheet name="2017" sheetId="1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0">'2021'!$A$1:$BO$113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1" i="5" l="1"/>
  <c r="AB89" i="5"/>
  <c r="AB87" i="5"/>
  <c r="AE86" i="5"/>
  <c r="AB84" i="5"/>
  <c r="AB80" i="5"/>
  <c r="AB82" i="5" s="1"/>
  <c r="AB78" i="5"/>
  <c r="AB77" i="5"/>
  <c r="AB76" i="5"/>
  <c r="AB75" i="5"/>
  <c r="AB71" i="5"/>
  <c r="AB68" i="5"/>
  <c r="AB66" i="5"/>
  <c r="AB64" i="5"/>
  <c r="AB73" i="5" s="1"/>
  <c r="AB61" i="5"/>
  <c r="AB60" i="5"/>
  <c r="AB59" i="5"/>
  <c r="AB58" i="5"/>
  <c r="AB57" i="5"/>
  <c r="AB55" i="5"/>
  <c r="AB53" i="5"/>
  <c r="AB51" i="5"/>
  <c r="AB50" i="5"/>
  <c r="AB47" i="5"/>
  <c r="F43" i="5"/>
  <c r="F41" i="5"/>
  <c r="F39" i="5"/>
  <c r="F37" i="5"/>
  <c r="F35" i="5"/>
  <c r="F33" i="5"/>
  <c r="F31" i="5"/>
  <c r="F29" i="5"/>
  <c r="F28" i="5"/>
  <c r="F25" i="5"/>
  <c r="F23" i="5"/>
  <c r="F21" i="5"/>
  <c r="F20" i="5"/>
  <c r="F18" i="5"/>
  <c r="F16" i="5"/>
  <c r="F13" i="5"/>
  <c r="AG10" i="5"/>
  <c r="AF10" i="5"/>
  <c r="AD10" i="5"/>
  <c r="AC10" i="5"/>
  <c r="Z10" i="5"/>
  <c r="Y10" i="5"/>
  <c r="W10" i="5"/>
  <c r="V10" i="5"/>
  <c r="AE7" i="5"/>
  <c r="AB7" i="5"/>
  <c r="Y7" i="5"/>
  <c r="V7" i="5"/>
  <c r="AB79" i="4"/>
  <c r="AB77" i="4"/>
  <c r="AB73" i="4"/>
  <c r="AB72" i="4"/>
  <c r="AB71" i="4"/>
  <c r="AB70" i="4"/>
  <c r="AB69" i="4"/>
  <c r="AB66" i="4"/>
  <c r="AB65" i="4"/>
  <c r="AB64" i="4"/>
  <c r="AB62" i="4"/>
  <c r="AB59" i="4"/>
  <c r="AB57" i="4"/>
  <c r="AB54" i="4"/>
  <c r="AB53" i="4"/>
  <c r="AB52" i="4"/>
  <c r="AB49" i="4"/>
  <c r="F45" i="4"/>
  <c r="F43" i="4"/>
  <c r="F41" i="4"/>
  <c r="F39" i="4"/>
  <c r="F37" i="4"/>
  <c r="F35" i="4"/>
  <c r="F33" i="4"/>
  <c r="F31" i="4"/>
  <c r="F30" i="4"/>
  <c r="F27" i="4"/>
  <c r="F25" i="4"/>
  <c r="F23" i="4"/>
  <c r="F22" i="4"/>
  <c r="F20" i="4"/>
  <c r="F18" i="4"/>
  <c r="AA16" i="4"/>
  <c r="Y16" i="4"/>
  <c r="W16" i="4"/>
  <c r="U16" i="4"/>
  <c r="T16" i="4"/>
  <c r="R16" i="4"/>
  <c r="Q16" i="4"/>
  <c r="P16" i="4"/>
  <c r="O16" i="4"/>
  <c r="M16" i="4"/>
  <c r="L16" i="4"/>
  <c r="K16" i="4"/>
  <c r="J16" i="4"/>
  <c r="H16" i="4"/>
  <c r="G16" i="4"/>
  <c r="F16" i="4"/>
  <c r="O13" i="4"/>
  <c r="N13" i="4"/>
  <c r="M13" i="4"/>
  <c r="L13" i="4"/>
  <c r="K13" i="4"/>
  <c r="I13" i="4"/>
  <c r="H13" i="4"/>
  <c r="G13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79" i="3"/>
  <c r="AB77" i="3"/>
  <c r="AB73" i="3"/>
  <c r="AB72" i="3"/>
  <c r="AB71" i="3"/>
  <c r="AB70" i="3"/>
  <c r="AB69" i="3"/>
  <c r="AB66" i="3"/>
  <c r="AB65" i="3"/>
  <c r="AB64" i="3"/>
  <c r="AB62" i="3"/>
  <c r="AB67" i="3" s="1"/>
  <c r="AB59" i="3"/>
  <c r="AB57" i="3"/>
  <c r="AB54" i="3"/>
  <c r="AB53" i="3"/>
  <c r="AB52" i="3"/>
  <c r="AB49" i="3"/>
  <c r="F45" i="3"/>
  <c r="F43" i="3"/>
  <c r="F41" i="3"/>
  <c r="F39" i="3"/>
  <c r="F37" i="3"/>
  <c r="F35" i="3"/>
  <c r="F33" i="3"/>
  <c r="F31" i="3"/>
  <c r="F30" i="3"/>
  <c r="F27" i="3"/>
  <c r="F23" i="3"/>
  <c r="F22" i="3"/>
  <c r="F20" i="3"/>
  <c r="F18" i="3"/>
  <c r="AA16" i="3"/>
  <c r="Y16" i="3"/>
  <c r="W16" i="3"/>
  <c r="U16" i="3"/>
  <c r="T16" i="3"/>
  <c r="R16" i="3"/>
  <c r="Q16" i="3"/>
  <c r="P16" i="3"/>
  <c r="O16" i="3"/>
  <c r="M16" i="3"/>
  <c r="L16" i="3"/>
  <c r="K16" i="3"/>
  <c r="J16" i="3"/>
  <c r="H16" i="3"/>
  <c r="G16" i="3"/>
  <c r="F16" i="3"/>
  <c r="O13" i="3"/>
  <c r="N13" i="3"/>
  <c r="M13" i="3"/>
  <c r="L13" i="3"/>
  <c r="K13" i="3"/>
  <c r="I13" i="3"/>
  <c r="H13" i="3"/>
  <c r="G13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79" i="2"/>
  <c r="AB77" i="2"/>
  <c r="AB73" i="2"/>
  <c r="AB72" i="2"/>
  <c r="AB71" i="2"/>
  <c r="AB70" i="2"/>
  <c r="AB69" i="2"/>
  <c r="AB66" i="2"/>
  <c r="AB65" i="2"/>
  <c r="AB64" i="2"/>
  <c r="AB62" i="2"/>
  <c r="AB59" i="2"/>
  <c r="AB60" i="2" s="1"/>
  <c r="AB57" i="2"/>
  <c r="AB54" i="2"/>
  <c r="AB53" i="2"/>
  <c r="AB52" i="2"/>
  <c r="AB49" i="2"/>
  <c r="F45" i="2"/>
  <c r="F43" i="2"/>
  <c r="F41" i="2"/>
  <c r="F39" i="2"/>
  <c r="F37" i="2"/>
  <c r="F35" i="2"/>
  <c r="F33" i="2"/>
  <c r="F31" i="2"/>
  <c r="F30" i="2"/>
  <c r="F27" i="2"/>
  <c r="F23" i="2"/>
  <c r="F22" i="2"/>
  <c r="F20" i="2"/>
  <c r="F18" i="2"/>
  <c r="AA16" i="2"/>
  <c r="Y16" i="2"/>
  <c r="W16" i="2"/>
  <c r="U16" i="2"/>
  <c r="T16" i="2"/>
  <c r="R16" i="2"/>
  <c r="Q16" i="2"/>
  <c r="P16" i="2"/>
  <c r="O16" i="2"/>
  <c r="M16" i="2"/>
  <c r="L16" i="2"/>
  <c r="K16" i="2"/>
  <c r="J16" i="2"/>
  <c r="H16" i="2"/>
  <c r="G16" i="2"/>
  <c r="F16" i="2"/>
  <c r="O13" i="2"/>
  <c r="N13" i="2"/>
  <c r="M13" i="2"/>
  <c r="L13" i="2"/>
  <c r="K13" i="2"/>
  <c r="I13" i="2"/>
  <c r="H13" i="2"/>
  <c r="G13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  <c r="AB79" i="1"/>
  <c r="AB77" i="1"/>
  <c r="AB73" i="1"/>
  <c r="AB72" i="1"/>
  <c r="AB71" i="1"/>
  <c r="AB70" i="1"/>
  <c r="AB69" i="1"/>
  <c r="AB66" i="1"/>
  <c r="AB65" i="1"/>
  <c r="AB64" i="1"/>
  <c r="AB62" i="1"/>
  <c r="AB59" i="1"/>
  <c r="AB57" i="1"/>
  <c r="AB53" i="1"/>
  <c r="AB52" i="1"/>
  <c r="AB49" i="1"/>
  <c r="F45" i="1"/>
  <c r="F43" i="1"/>
  <c r="F41" i="1"/>
  <c r="F39" i="1"/>
  <c r="F37" i="1"/>
  <c r="F35" i="1"/>
  <c r="F33" i="1"/>
  <c r="F31" i="1"/>
  <c r="F30" i="1"/>
  <c r="F27" i="1"/>
  <c r="F23" i="1"/>
  <c r="F22" i="1"/>
  <c r="F20" i="1"/>
  <c r="F18" i="1"/>
  <c r="AA16" i="1"/>
  <c r="Y16" i="1"/>
  <c r="W16" i="1"/>
  <c r="U16" i="1"/>
  <c r="T16" i="1"/>
  <c r="R16" i="1"/>
  <c r="Q16" i="1"/>
  <c r="P16" i="1"/>
  <c r="O16" i="1"/>
  <c r="M16" i="1"/>
  <c r="L16" i="1"/>
  <c r="K16" i="1"/>
  <c r="J16" i="1"/>
  <c r="H16" i="1"/>
  <c r="G16" i="1"/>
  <c r="F16" i="1"/>
  <c r="O13" i="1"/>
  <c r="N13" i="1"/>
  <c r="M13" i="1"/>
  <c r="L13" i="1"/>
  <c r="K13" i="1"/>
  <c r="I13" i="1"/>
  <c r="H13" i="1"/>
  <c r="G13" i="1"/>
  <c r="F13" i="1"/>
  <c r="AG10" i="1"/>
  <c r="AF10" i="1"/>
  <c r="AD10" i="1"/>
  <c r="AC10" i="1"/>
  <c r="Z10" i="1"/>
  <c r="Y10" i="1"/>
  <c r="W10" i="1"/>
  <c r="V10" i="1"/>
  <c r="AE7" i="1"/>
  <c r="AB7" i="1"/>
  <c r="Y7" i="1"/>
  <c r="V7" i="1"/>
  <c r="AB54" i="1"/>
  <c r="AB60" i="4" l="1"/>
  <c r="AB75" i="1"/>
  <c r="AB80" i="2"/>
  <c r="AB60" i="1"/>
  <c r="AB80" i="4"/>
  <c r="AB62" i="5"/>
  <c r="AB93" i="5"/>
  <c r="AB75" i="2"/>
  <c r="AB80" i="1"/>
  <c r="AB75" i="4"/>
  <c r="AB67" i="4"/>
  <c r="AB55" i="4"/>
  <c r="AB67" i="2"/>
  <c r="AB67" i="1"/>
  <c r="AB75" i="3"/>
  <c r="AB60" i="3"/>
  <c r="AB80" i="3"/>
  <c r="AB55" i="3"/>
  <c r="AB55" i="2"/>
  <c r="AB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F9EA1AD1-17F7-442D-BC2A-319C6119B510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7D3B314F-ED22-4FA5-A575-B8AF765CB5AD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7E600CDE-BE21-4203-85DF-EF236125F99F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7E931405-092A-4653-8BB0-850CE807742D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95BE2140-870E-4953-9276-2A996DC5D50D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<sst xmlns="http://schemas.openxmlformats.org/spreadsheetml/2006/main" count="561" uniqueCount="146">
  <si>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</si>
  <si>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</si>
  <si>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</si>
  <si>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</si>
  <si>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</si>
  <si>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</si>
  <si>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</si>
  <si>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</si>
  <si>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</si>
  <si>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</si>
  <si>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</si>
  <si>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</si>
  <si>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</si>
  <si>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</si>
  <si>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</si>
  <si>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</si>
  <si>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</si>
  <si>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Tempat/Tanggal Lahir</t>
  </si>
  <si>
    <t>Tanggal Lahir</t>
  </si>
  <si>
    <t>Kompetensi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</si>
  <si>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</si>
  <si>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</si>
  <si>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</si>
  <si>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</si>
  <si>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</si>
  <si>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</si>
  <si>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</si>
  <si>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</si>
  <si>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</si>
  <si>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</si>
  <si>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</si>
  <si>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</si>
  <si>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</si>
  <si>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</si>
  <si>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</si>
  <si>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</si>
  <si>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</si>
  <si>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</si>
  <si>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</si>
  <si>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</si>
  <si>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</si>
  <si>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</si>
  <si>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</si>
  <si>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</si>
  <si>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</si>
  <si>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</si>
  <si>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</si>
  <si>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</si>
  <si>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</si>
  <si>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</si>
  <si>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</si>
  <si>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</si>
  <si>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</si>
  <si>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</si>
  <si>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</si>
  <si>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</si>
  <si>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</si>
  <si>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</si>
  <si>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</si>
  <si>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</si>
  <si>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</si>
  <si>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</si>
  <si>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</si>
  <si>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</si>
  <si>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</si>
  <si>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</si>
  <si>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</si>
  <si>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</si>
  <si>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</si>
  <si>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</si>
  <si>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</si>
  <si>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</si>
  <si>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</si>
  <si>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</si>
  <si>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</si>
  <si>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                                                          2017</t>
  </si>
  <si>
    <t>TANDA-TANGAN</t>
  </si>
  <si>
    <t xml:space="preserve">NAMA KETUA KOMISI P2KB </t>
  </si>
  <si>
    <t>: dr. Devy Juniarti Iskandar, SpPD, FINASIM</t>
  </si>
  <si>
    <t xml:space="preserve">CABANG     </t>
  </si>
  <si>
    <t>: Depok</t>
  </si>
  <si>
    <t>G.</t>
  </si>
  <si>
    <t>TEMBUSAN</t>
  </si>
  <si>
    <t>1)</t>
  </si>
  <si>
    <t>DOKTER YANG BERSANGKUTAN</t>
  </si>
  <si>
    <t>2)</t>
  </si>
  <si>
    <t>ARSIP KOMISI P2KB IPD CABANG</t>
  </si>
  <si>
    <t>Depok,                                                     2018</t>
  </si>
  <si>
    <t>Depok,                                                        2020</t>
  </si>
  <si>
    <t>Depok,                                                   2019</t>
  </si>
  <si>
    <t xml:space="preserve">HASIL VERIFIKASI PENILAIAN BERKALA TAHUNAN </t>
  </si>
  <si>
    <t>ANGKA KREDIT P2KB</t>
  </si>
  <si>
    <t>(diisi oleh Komisi P2KB IPD Cabang)</t>
  </si>
  <si>
    <t>Noreg KIPD</t>
  </si>
  <si>
    <t>Tempat Tanggal Lahir</t>
  </si>
  <si>
    <t>Masa Berlaku Serkom</t>
  </si>
  <si>
    <t>Jumlah SKP</t>
  </si>
  <si>
    <t>I.</t>
  </si>
  <si>
    <t xml:space="preserve">Seminar/simposium, Hands on (wet) workshop, dry workshop </t>
  </si>
  <si>
    <t>(sebagai peserta)</t>
  </si>
  <si>
    <t>Membaca jurnal dan menjawab uji diri</t>
  </si>
  <si>
    <t>JUMLAH (1 sampai dengan 2)</t>
  </si>
  <si>
    <t>II.</t>
  </si>
  <si>
    <t>(sebagai pembicara dan instruktur)</t>
  </si>
  <si>
    <t>(sebagai moderator dan panitia)</t>
  </si>
  <si>
    <t>Menangani pasien rawat jalan di tempat kerja</t>
  </si>
  <si>
    <t>Menangani pasien rawat inap di tempat kerja</t>
  </si>
  <si>
    <t>Menangani pasien konsultasi di tempat kerja</t>
  </si>
  <si>
    <t>Melakukan tindakan medis di tempat kerja</t>
  </si>
  <si>
    <t>Menjadi manager/ direktur/ pejabat pada instansi kesehatan</t>
  </si>
  <si>
    <t>JUMLAH (3 sampai dengan 9)</t>
  </si>
  <si>
    <t>Penyuluhan kesehatan di tempat kerja/ di RS</t>
  </si>
  <si>
    <t>III.</t>
  </si>
  <si>
    <t>Penyuluhan di masyarakat/narasumber di radio, televisi</t>
  </si>
  <si>
    <t>pengasuh rubrik kesehatan di media massa cetak/online/website</t>
  </si>
  <si>
    <t>Keterlibatan dalam kegiatan kemasyarakatan untuk pelayanan medis</t>
  </si>
  <si>
    <t>(bakti sosial, korban bencana, menjadi tim medis haji, tim pemeriksa</t>
  </si>
  <si>
    <t>kesehatan pemerintah, dll)</t>
  </si>
  <si>
    <t>Menjadi pengurus organisasi profesi, terlibat dalam tim adhoc/panitia</t>
  </si>
  <si>
    <t>(bukan panitia kegiatan ilmiah)/ Pokja</t>
  </si>
  <si>
    <t>JUMLAH (10 sampai dengan 13)</t>
  </si>
  <si>
    <t>IV.</t>
  </si>
  <si>
    <t>Menulis di Buku Ajar Pendidikan Kedokteran/Kesehatan</t>
  </si>
  <si>
    <t>Publikasi penelitian/ tinjauan pustaka/ laporan kasus di jurnal/majalah</t>
  </si>
  <si>
    <t>Presentasi makalah bebas oral/poster di acara ilmiah</t>
  </si>
  <si>
    <t xml:space="preserve">Menulis karya ilmiah populer/ pedoman/ standar/ SOP, menerjemahkan </t>
  </si>
  <si>
    <t>buku/menjadi editor, membuat artikel di proceeding book</t>
  </si>
  <si>
    <t>Publikasi artikel kesehatan di media massa di media massa cetak/</t>
  </si>
  <si>
    <t>online/website</t>
  </si>
  <si>
    <t>Menjadi pembimbing karya ilmiah/ tesis/ disertasi</t>
  </si>
  <si>
    <t>V.</t>
  </si>
  <si>
    <t>Mengajar secara terstruktur di institusi pendidikan kesehatan/kedokteran</t>
  </si>
  <si>
    <t>Melanjutkan pendidikan subspesialis/ doktor/ magister yang berhubungan</t>
  </si>
  <si>
    <t>dengan bidang kedokteran, di luar domisilnya</t>
  </si>
  <si>
    <t>Melakukan penelitian mandiri yg berhubungan dgn profesinya atau berhub dgn</t>
  </si>
  <si>
    <t>manajemen pendidikan kedokteran/kesehatan</t>
  </si>
  <si>
    <t>Kajian mitra bestari (peer review), diskusi kasus/ klinik bersama pakar/</t>
  </si>
  <si>
    <t>diskusi kasus sulit/ diskusi kasus kematian</t>
  </si>
  <si>
    <t>JUMLAH (19 sampai dengan 23)</t>
  </si>
  <si>
    <t>Setelah meneliti semua berkas penilaian berkala yang dikirim, dengan ini kami laporkan</t>
  </si>
  <si>
    <t>jumlah angka SKP yang telah diperoleh yang bersangkutan.</t>
  </si>
  <si>
    <t>......................................................., .......................................</t>
  </si>
  <si>
    <t>NAMA LENGKAP</t>
  </si>
  <si>
    <t>Ketua Tim Verifikator Cabang</t>
  </si>
  <si>
    <t>Dokter yang bersangkutan</t>
  </si>
  <si>
    <t>Arsip Komisi P2KB IPD Cabang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</si>
</sst>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d\-mmm\-yy;@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9"/>
      <name val="Calibri"/>
      <family val="2"/>
      <charset val="1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4"/>
      <color indexed="9"/>
      <name val="Arial"/>
      <family val="2"/>
    </font>
    <font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indexed="9"/>
      <name val="Symbol"/>
      <family val="1"/>
      <charset val="2"/>
    </font>
    <font>
      <sz val="9"/>
      <color indexed="9"/>
      <name val="Arial"/>
      <family val="2"/>
    </font>
    <font>
      <b/>
      <sz val="9"/>
      <color indexed="9"/>
      <name val="Symbol"/>
      <family val="1"/>
      <charset val="2"/>
    </font>
    <font>
      <sz val="11"/>
      <color indexed="9"/>
      <name val="Symbol"/>
      <family val="1"/>
      <charset val="2"/>
    </font>
    <font>
      <sz val="11"/>
      <color indexed="9"/>
      <name val="Arial"/>
      <family val="2"/>
    </font>
    <font>
      <b/>
      <sz val="11"/>
      <color indexed="9"/>
      <name val="Calibri"/>
      <family val="2"/>
      <charset val="1"/>
    </font>
    <font>
      <sz val="8"/>
      <color indexed="9"/>
      <name val="Arial"/>
      <family val="2"/>
    </font>
    <font>
      <sz val="8"/>
      <color indexed="9"/>
      <name val="Calibri"/>
      <family val="2"/>
      <charset val="1"/>
    </font>
    <font>
      <b/>
      <sz val="10"/>
      <color indexed="22"/>
      <name val="Arial"/>
      <family val="2"/>
    </font>
    <font>
      <b/>
      <sz val="11"/>
      <color indexed="22"/>
      <name val="Calibri"/>
      <family val="2"/>
      <charset val="1"/>
    </font>
    <font>
      <sz val="12"/>
      <color indexed="8"/>
      <name val="Calibri"/>
      <family val="2"/>
      <charset val="1"/>
    </font>
    <font>
      <b/>
      <sz val="9"/>
      <color indexed="2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9"/>
      <name val="Calibri"/>
      <family val="2"/>
      <charset val="1"/>
    </font>
    <font>
      <sz val="11"/>
      <color indexed="9"/>
      <name val="Calibri"/>
      <family val="2"/>
    </font>
    <font>
      <sz val="9"/>
      <color indexed="8"/>
      <name val="Arial"/>
      <family val="2"/>
    </font>
    <font>
      <b/>
      <sz val="10"/>
      <color indexed="9"/>
      <name val="Arial"/>
      <family val="2"/>
    </font>
    <font>
      <sz val="9"/>
      <color indexed="8"/>
      <name val="Calibri"/>
      <family val="2"/>
      <charset val="1"/>
    </font>
    <font>
      <sz val="11"/>
      <color indexed="8"/>
      <name val="Arial"/>
      <family val="2"/>
    </font>
    <font>
      <b/>
      <sz val="9"/>
      <color indexed="10"/>
      <name val="Arial"/>
      <family val="2"/>
    </font>
    <font>
      <b/>
      <sz val="11"/>
      <color indexed="10"/>
      <name val="Arial"/>
      <family val="2"/>
    </font>
    <font>
      <sz val="9"/>
      <color indexed="9"/>
      <name val="Calibri"/>
      <family val="2"/>
      <charset val="1"/>
    </font>
    <font>
      <b/>
      <sz val="11"/>
      <color indexed="10"/>
      <name val="Calibri"/>
      <family val="2"/>
      <charset val="1"/>
    </font>
    <font>
      <b/>
      <sz val="10"/>
      <color indexed="9"/>
      <name val="Calibri"/>
      <family val="2"/>
      <charset val="1"/>
    </font>
    <font>
      <b/>
      <sz val="11"/>
      <color indexed="9"/>
      <name val="Calibri"/>
      <family val="2"/>
    </font>
    <font>
      <b/>
      <sz val="14"/>
      <color indexed="8"/>
      <name val="Arial"/>
      <family val="2"/>
    </font>
    <font>
      <sz val="11"/>
      <color indexed="8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  <font>
      <sz val="12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Symbol"/>
      <family val="1"/>
      <charset val="2"/>
    </font>
    <font>
      <b/>
      <sz val="12"/>
      <color theme="1"/>
      <name val="Symbol"/>
      <family val="1"/>
      <charset val="2"/>
    </font>
    <font>
      <b/>
      <sz val="12"/>
      <color theme="1"/>
      <name val="Calibri"/>
      <family val="2"/>
      <charset val="1"/>
      <scheme val="minor"/>
    </font>
    <font>
      <b/>
      <sz val="12"/>
      <color theme="0" tint="-4.9989318521683403E-2"/>
      <name val="Arial"/>
      <family val="2"/>
    </font>
    <font>
      <b/>
      <sz val="12"/>
      <color theme="0" tint="-4.9989318521683403E-2"/>
      <name val="Calibri"/>
      <family val="2"/>
      <charset val="1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</fonts>
  <fills count="17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478">
    <xf numFmtId="0" fontId="0" fillId="0" borderId="0" xfId="0"/>
    <xf numFmtId="0" fontId="2" fillId="2" borderId="1" xfId="1" applyFont="1" applyFill="1" applyBorder="1"/>
    <xf numFmtId="0" fontId="2" fillId="2" borderId="3" xfId="1" applyFont="1" applyFill="1" applyBorder="1"/>
    <xf numFmtId="0" fontId="2" fillId="2" borderId="2" xfId="1" applyFont="1" applyFill="1" applyBorder="1"/>
    <xf numFmtId="0" fontId="1" fillId="0" borderId="0" xfId="1"/>
    <xf numFmtId="0" fontId="5" fillId="2" borderId="4" xfId="1" applyFont="1" applyFill="1" applyBorder="1" applyAlignment="1">
      <alignment horizontal="center"/>
    </xf>
    <xf numFmtId="0" fontId="2" fillId="2" borderId="0" xfId="1" applyFont="1" applyFill="1"/>
    <xf numFmtId="0" fontId="2" fillId="2" borderId="5" xfId="1" applyFont="1" applyFill="1" applyBorder="1"/>
    <xf numFmtId="0" fontId="8" fillId="2" borderId="4" xfId="1" applyFont="1" applyFill="1" applyBorder="1" applyAlignment="1">
      <alignment horizontal="center" vertical="center"/>
    </xf>
    <xf numFmtId="0" fontId="9" fillId="2" borderId="0" xfId="1" applyFont="1" applyFill="1"/>
    <xf numFmtId="0" fontId="10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2" fillId="2" borderId="4" xfId="1" applyFont="1" applyFill="1" applyBorder="1"/>
    <xf numFmtId="0" fontId="2" fillId="2" borderId="11" xfId="1" applyFont="1" applyFill="1" applyBorder="1"/>
    <xf numFmtId="0" fontId="15" fillId="2" borderId="0" xfId="1" applyFont="1" applyFill="1"/>
    <xf numFmtId="0" fontId="9" fillId="2" borderId="4" xfId="1" applyFont="1" applyFill="1" applyBorder="1"/>
    <xf numFmtId="0" fontId="7" fillId="2" borderId="0" xfId="1" applyFont="1" applyFill="1"/>
    <xf numFmtId="0" fontId="12" fillId="2" borderId="5" xfId="1" applyFont="1" applyFill="1" applyBorder="1"/>
    <xf numFmtId="0" fontId="4" fillId="2" borderId="16" xfId="1" applyFont="1" applyFill="1" applyBorder="1" applyAlignment="1">
      <alignment horizontal="center"/>
    </xf>
    <xf numFmtId="0" fontId="13" fillId="2" borderId="16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13" fillId="2" borderId="14" xfId="1" applyFont="1" applyFill="1" applyBorder="1" applyAlignment="1">
      <alignment horizontal="center"/>
    </xf>
    <xf numFmtId="0" fontId="2" fillId="2" borderId="6" xfId="1" applyFont="1" applyFill="1" applyBorder="1"/>
    <xf numFmtId="0" fontId="2" fillId="2" borderId="7" xfId="1" applyFont="1" applyFill="1" applyBorder="1"/>
    <xf numFmtId="0" fontId="2" fillId="2" borderId="8" xfId="1" applyFont="1" applyFill="1" applyBorder="1"/>
    <xf numFmtId="0" fontId="1" fillId="4" borderId="0" xfId="1" applyFill="1"/>
    <xf numFmtId="0" fontId="1" fillId="5" borderId="3" xfId="1" applyFill="1" applyBorder="1"/>
    <xf numFmtId="0" fontId="1" fillId="5" borderId="16" xfId="1" applyFill="1" applyBorder="1" applyAlignment="1">
      <alignment horizontal="center" vertical="center"/>
    </xf>
    <xf numFmtId="0" fontId="1" fillId="5" borderId="16" xfId="1" applyFill="1" applyBorder="1" applyAlignment="1">
      <alignment horizontal="center"/>
    </xf>
    <xf numFmtId="0" fontId="1" fillId="5" borderId="0" xfId="1" applyFill="1" applyAlignment="1">
      <alignment horizontal="center"/>
    </xf>
    <xf numFmtId="0" fontId="1" fillId="5" borderId="0" xfId="1" applyFill="1"/>
    <xf numFmtId="0" fontId="16" fillId="3" borderId="6" xfId="1" applyFont="1" applyFill="1" applyBorder="1" applyAlignment="1">
      <alignment horizontal="left" vertical="center"/>
    </xf>
    <xf numFmtId="0" fontId="17" fillId="3" borderId="8" xfId="1" applyFont="1" applyFill="1" applyBorder="1" applyAlignment="1">
      <alignment horizontal="left"/>
    </xf>
    <xf numFmtId="0" fontId="1" fillId="3" borderId="19" xfId="1" applyFill="1" applyBorder="1" applyAlignment="1">
      <alignment horizontal="center" vertical="center"/>
    </xf>
    <xf numFmtId="0" fontId="1" fillId="4" borderId="7" xfId="1" applyFill="1" applyBorder="1"/>
    <xf numFmtId="0" fontId="1" fillId="5" borderId="7" xfId="1" applyFill="1" applyBorder="1" applyAlignment="1">
      <alignment horizontal="center" vertical="center"/>
    </xf>
    <xf numFmtId="0" fontId="1" fillId="5" borderId="7" xfId="1" applyFill="1" applyBorder="1" applyAlignment="1">
      <alignment horizontal="center"/>
    </xf>
    <xf numFmtId="0" fontId="1" fillId="5" borderId="7" xfId="1" applyFill="1" applyBorder="1"/>
    <xf numFmtId="0" fontId="1" fillId="3" borderId="17" xfId="1" applyFill="1" applyBorder="1"/>
    <xf numFmtId="0" fontId="1" fillId="4" borderId="3" xfId="1" applyFill="1" applyBorder="1"/>
    <xf numFmtId="0" fontId="1" fillId="3" borderId="18" xfId="1" applyFill="1" applyBorder="1" applyAlignment="1">
      <alignment horizontal="center" vertical="center"/>
    </xf>
    <xf numFmtId="0" fontId="1" fillId="4" borderId="0" xfId="1" applyFill="1" applyAlignment="1">
      <alignment horizontal="center" vertical="center"/>
    </xf>
    <xf numFmtId="0" fontId="1" fillId="5" borderId="20" xfId="1" applyFill="1" applyBorder="1" applyAlignment="1">
      <alignment horizontal="center" vertical="center"/>
    </xf>
    <xf numFmtId="0" fontId="1" fillId="4" borderId="7" xfId="1" applyFill="1" applyBorder="1" applyAlignment="1">
      <alignment horizontal="center" vertical="center"/>
    </xf>
    <xf numFmtId="0" fontId="18" fillId="5" borderId="0" xfId="1" applyFont="1" applyFill="1" applyAlignment="1">
      <alignment horizontal="left"/>
    </xf>
    <xf numFmtId="0" fontId="18" fillId="5" borderId="7" xfId="1" applyFont="1" applyFill="1" applyBorder="1" applyAlignment="1">
      <alignment horizontal="left"/>
    </xf>
    <xf numFmtId="0" fontId="16" fillId="3" borderId="8" xfId="1" applyFont="1" applyFill="1" applyBorder="1" applyAlignment="1">
      <alignment horizontal="left" vertical="center"/>
    </xf>
    <xf numFmtId="0" fontId="16" fillId="3" borderId="4" xfId="1" applyFont="1" applyFill="1" applyBorder="1" applyAlignment="1">
      <alignment horizontal="left" vertical="center"/>
    </xf>
    <xf numFmtId="0" fontId="16" fillId="3" borderId="5" xfId="1" applyFont="1" applyFill="1" applyBorder="1" applyAlignment="1">
      <alignment horizontal="left" vertical="center"/>
    </xf>
    <xf numFmtId="0" fontId="19" fillId="3" borderId="4" xfId="1" applyFont="1" applyFill="1" applyBorder="1" applyAlignment="1">
      <alignment horizontal="left" vertical="center"/>
    </xf>
    <xf numFmtId="0" fontId="19" fillId="3" borderId="5" xfId="1" applyFont="1" applyFill="1" applyBorder="1" applyAlignment="1">
      <alignment horizontal="left" vertical="center"/>
    </xf>
    <xf numFmtId="0" fontId="1" fillId="4" borderId="6" xfId="1" applyFill="1" applyBorder="1"/>
    <xf numFmtId="0" fontId="1" fillId="2" borderId="17" xfId="1" applyFill="1" applyBorder="1"/>
    <xf numFmtId="0" fontId="21" fillId="4" borderId="0" xfId="1" applyFont="1" applyFill="1"/>
    <xf numFmtId="0" fontId="22" fillId="2" borderId="4" xfId="1" applyFont="1" applyFill="1" applyBorder="1" applyAlignment="1">
      <alignment horizontal="center" vertical="center"/>
    </xf>
    <xf numFmtId="0" fontId="24" fillId="2" borderId="18" xfId="1" applyFont="1" applyFill="1" applyBorder="1" applyAlignment="1">
      <alignment horizontal="center" vertical="center"/>
    </xf>
    <xf numFmtId="0" fontId="24" fillId="4" borderId="4" xfId="1" applyFont="1" applyFill="1" applyBorder="1" applyAlignment="1">
      <alignment horizontal="left" vertical="center"/>
    </xf>
    <xf numFmtId="0" fontId="21" fillId="4" borderId="0" xfId="1" applyFont="1" applyFill="1" applyAlignment="1">
      <alignment horizontal="left" vertical="center"/>
    </xf>
    <xf numFmtId="0" fontId="1" fillId="4" borderId="5" xfId="1" applyFill="1" applyBorder="1"/>
    <xf numFmtId="0" fontId="22" fillId="2" borderId="4" xfId="1" applyFont="1" applyFill="1" applyBorder="1"/>
    <xf numFmtId="0" fontId="24" fillId="2" borderId="19" xfId="1" applyFont="1" applyFill="1" applyBorder="1" applyAlignment="1">
      <alignment horizontal="center" vertical="center"/>
    </xf>
    <xf numFmtId="0" fontId="24" fillId="4" borderId="6" xfId="1" applyFont="1" applyFill="1" applyBorder="1" applyAlignment="1">
      <alignment horizontal="left" vertical="center"/>
    </xf>
    <xf numFmtId="0" fontId="21" fillId="4" borderId="7" xfId="1" applyFont="1" applyFill="1" applyBorder="1" applyAlignment="1">
      <alignment horizontal="left" vertical="center"/>
    </xf>
    <xf numFmtId="0" fontId="1" fillId="4" borderId="8" xfId="1" applyFill="1" applyBorder="1"/>
    <xf numFmtId="0" fontId="13" fillId="2" borderId="4" xfId="1" applyFont="1" applyFill="1" applyBorder="1"/>
    <xf numFmtId="0" fontId="24" fillId="2" borderId="24" xfId="1" applyFont="1" applyFill="1" applyBorder="1" applyAlignment="1">
      <alignment horizontal="center" vertical="center"/>
    </xf>
    <xf numFmtId="0" fontId="24" fillId="4" borderId="22" xfId="1" applyFont="1" applyFill="1" applyBorder="1" applyAlignment="1">
      <alignment horizontal="left" vertical="center"/>
    </xf>
    <xf numFmtId="0" fontId="24" fillId="4" borderId="21" xfId="1" applyFont="1" applyFill="1" applyBorder="1" applyAlignment="1">
      <alignment horizontal="left" vertical="center"/>
    </xf>
    <xf numFmtId="0" fontId="21" fillId="4" borderId="21" xfId="1" applyFont="1" applyFill="1" applyBorder="1" applyAlignment="1">
      <alignment horizontal="left" vertical="center"/>
    </xf>
    <xf numFmtId="0" fontId="1" fillId="4" borderId="21" xfId="1" applyFill="1" applyBorder="1"/>
    <xf numFmtId="0" fontId="1" fillId="4" borderId="23" xfId="1" applyFill="1" applyBorder="1"/>
    <xf numFmtId="0" fontId="26" fillId="2" borderId="24" xfId="1" applyFont="1" applyFill="1" applyBorder="1" applyAlignment="1">
      <alignment horizontal="center" vertical="center"/>
    </xf>
    <xf numFmtId="0" fontId="27" fillId="4" borderId="21" xfId="1" applyFont="1" applyFill="1" applyBorder="1" applyAlignment="1">
      <alignment horizontal="left" vertical="center"/>
    </xf>
    <xf numFmtId="0" fontId="25" fillId="2" borderId="0" xfId="1" applyFont="1" applyFill="1" applyAlignment="1">
      <alignment horizontal="left" vertical="center"/>
    </xf>
    <xf numFmtId="0" fontId="13" fillId="2" borderId="0" xfId="1" applyFont="1" applyFill="1" applyAlignment="1">
      <alignment vertical="center"/>
    </xf>
    <xf numFmtId="0" fontId="13" fillId="2" borderId="5" xfId="1" applyFont="1" applyFill="1" applyBorder="1" applyAlignment="1">
      <alignment vertical="center"/>
    </xf>
    <xf numFmtId="0" fontId="24" fillId="4" borderId="22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1" fillId="2" borderId="17" xfId="1" applyFont="1" applyFill="1" applyBorder="1" applyAlignment="1">
      <alignment horizontal="center" vertical="center"/>
    </xf>
    <xf numFmtId="0" fontId="1" fillId="4" borderId="1" xfId="1" applyFill="1" applyBorder="1"/>
    <xf numFmtId="0" fontId="1" fillId="4" borderId="2" xfId="1" applyFill="1" applyBorder="1"/>
    <xf numFmtId="0" fontId="7" fillId="2" borderId="4" xfId="1" applyFont="1" applyFill="1" applyBorder="1" applyAlignment="1">
      <alignment horizontal="center"/>
    </xf>
    <xf numFmtId="0" fontId="24" fillId="4" borderId="6" xfId="1" applyFont="1" applyFill="1" applyBorder="1" applyAlignment="1">
      <alignment vertical="center"/>
    </xf>
    <xf numFmtId="0" fontId="26" fillId="4" borderId="7" xfId="1" applyFont="1" applyFill="1" applyBorder="1"/>
    <xf numFmtId="0" fontId="26" fillId="4" borderId="8" xfId="1" applyFont="1" applyFill="1" applyBorder="1"/>
    <xf numFmtId="0" fontId="7" fillId="2" borderId="4" xfId="1" applyFont="1" applyFill="1" applyBorder="1"/>
    <xf numFmtId="0" fontId="26" fillId="4" borderId="21" xfId="1" applyFont="1" applyFill="1" applyBorder="1"/>
    <xf numFmtId="0" fontId="26" fillId="4" borderId="23" xfId="1" applyFont="1" applyFill="1" applyBorder="1"/>
    <xf numFmtId="0" fontId="2" fillId="2" borderId="4" xfId="1" applyFont="1" applyFill="1" applyBorder="1"/>
    <xf numFmtId="0" fontId="30" fillId="2" borderId="4" xfId="1" applyFont="1" applyFill="1" applyBorder="1"/>
    <xf numFmtId="0" fontId="25" fillId="2" borderId="0" xfId="1" applyFont="1" applyFill="1"/>
    <xf numFmtId="0" fontId="25" fillId="2" borderId="4" xfId="1" applyFont="1" applyFill="1" applyBorder="1"/>
    <xf numFmtId="0" fontId="7" fillId="2" borderId="1" xfId="1" applyFont="1" applyFill="1" applyBorder="1" applyAlignment="1">
      <alignment horizontal="center"/>
    </xf>
    <xf numFmtId="0" fontId="7" fillId="2" borderId="3" xfId="1" applyFont="1" applyFill="1" applyBorder="1"/>
    <xf numFmtId="0" fontId="26" fillId="4" borderId="21" xfId="1" applyFont="1" applyFill="1" applyBorder="1" applyAlignment="1">
      <alignment vertical="center"/>
    </xf>
    <xf numFmtId="0" fontId="24" fillId="2" borderId="17" xfId="1" applyFont="1" applyFill="1" applyBorder="1" applyAlignment="1">
      <alignment horizontal="center" vertical="center"/>
    </xf>
    <xf numFmtId="0" fontId="24" fillId="4" borderId="1" xfId="1" applyFont="1" applyFill="1" applyBorder="1" applyAlignment="1">
      <alignment vertical="center"/>
    </xf>
    <xf numFmtId="0" fontId="26" fillId="4" borderId="3" xfId="1" applyFont="1" applyFill="1" applyBorder="1" applyAlignment="1">
      <alignment vertical="center"/>
    </xf>
    <xf numFmtId="0" fontId="26" fillId="4" borderId="3" xfId="1" applyFont="1" applyFill="1" applyBorder="1"/>
    <xf numFmtId="0" fontId="26" fillId="4" borderId="2" xfId="1" applyFont="1" applyFill="1" applyBorder="1"/>
    <xf numFmtId="0" fontId="26" fillId="4" borderId="7" xfId="1" applyFont="1" applyFill="1" applyBorder="1" applyAlignment="1">
      <alignment vertical="center"/>
    </xf>
    <xf numFmtId="0" fontId="32" fillId="2" borderId="4" xfId="1" applyFont="1" applyFill="1" applyBorder="1" applyAlignment="1">
      <alignment horizontal="center"/>
    </xf>
    <xf numFmtId="0" fontId="25" fillId="2" borderId="5" xfId="1" applyFont="1" applyFill="1" applyBorder="1"/>
    <xf numFmtId="0" fontId="32" fillId="2" borderId="4" xfId="1" applyFont="1" applyFill="1" applyBorder="1"/>
    <xf numFmtId="0" fontId="13" fillId="2" borderId="7" xfId="1" applyFont="1" applyFill="1" applyBorder="1"/>
    <xf numFmtId="0" fontId="25" fillId="2" borderId="7" xfId="1" applyFont="1" applyFill="1" applyBorder="1"/>
    <xf numFmtId="0" fontId="25" fillId="2" borderId="8" xfId="1" applyFont="1" applyFill="1" applyBorder="1"/>
    <xf numFmtId="0" fontId="13" fillId="2" borderId="0" xfId="1" applyFont="1" applyFill="1"/>
    <xf numFmtId="0" fontId="33" fillId="2" borderId="0" xfId="1" applyFont="1" applyFill="1"/>
    <xf numFmtId="0" fontId="26" fillId="4" borderId="4" xfId="1" applyFont="1" applyFill="1" applyBorder="1"/>
    <xf numFmtId="0" fontId="26" fillId="4" borderId="0" xfId="1" applyFont="1" applyFill="1"/>
    <xf numFmtId="0" fontId="26" fillId="4" borderId="5" xfId="1" applyFont="1" applyFill="1" applyBorder="1"/>
    <xf numFmtId="0" fontId="24" fillId="4" borderId="4" xfId="1" applyFont="1" applyFill="1" applyBorder="1"/>
    <xf numFmtId="0" fontId="24" fillId="4" borderId="0" xfId="1" applyFont="1" applyFill="1"/>
    <xf numFmtId="0" fontId="24" fillId="4" borderId="0" xfId="1" applyFont="1" applyFill="1" applyAlignment="1">
      <alignment horizontal="center" vertical="center"/>
    </xf>
    <xf numFmtId="0" fontId="24" fillId="4" borderId="5" xfId="1" applyFont="1" applyFill="1" applyBorder="1"/>
    <xf numFmtId="0" fontId="6" fillId="2" borderId="0" xfId="1" applyFont="1" applyFill="1"/>
    <xf numFmtId="0" fontId="21" fillId="4" borderId="4" xfId="1" applyFont="1" applyFill="1" applyBorder="1" applyAlignment="1">
      <alignment vertical="center"/>
    </xf>
    <xf numFmtId="0" fontId="21" fillId="4" borderId="0" xfId="1" applyFont="1" applyFill="1" applyAlignment="1">
      <alignment vertical="center"/>
    </xf>
    <xf numFmtId="0" fontId="21" fillId="4" borderId="5" xfId="1" applyFont="1" applyFill="1" applyBorder="1" applyAlignment="1">
      <alignment vertical="center"/>
    </xf>
    <xf numFmtId="0" fontId="1" fillId="4" borderId="4" xfId="1" applyFill="1" applyBorder="1"/>
    <xf numFmtId="0" fontId="21" fillId="0" borderId="0" xfId="1" applyFont="1"/>
    <xf numFmtId="0" fontId="21" fillId="0" borderId="0" xfId="1" applyFont="1" applyAlignment="1">
      <alignment horizontal="center" vertical="center"/>
    </xf>
    <xf numFmtId="0" fontId="34" fillId="0" borderId="0" xfId="1" applyFont="1" applyAlignment="1">
      <alignment vertical="center"/>
    </xf>
    <xf numFmtId="0" fontId="21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8" fillId="7" borderId="25" xfId="1" applyFont="1" applyFill="1" applyBorder="1"/>
    <xf numFmtId="0" fontId="38" fillId="7" borderId="26" xfId="1" applyFont="1" applyFill="1" applyBorder="1"/>
    <xf numFmtId="0" fontId="38" fillId="7" borderId="27" xfId="1" applyFont="1" applyFill="1" applyBorder="1"/>
    <xf numFmtId="0" fontId="38" fillId="7" borderId="28" xfId="1" applyFont="1" applyFill="1" applyBorder="1"/>
    <xf numFmtId="0" fontId="38" fillId="7" borderId="29" xfId="1" applyFont="1" applyFill="1" applyBorder="1"/>
    <xf numFmtId="0" fontId="41" fillId="7" borderId="28" xfId="1" applyFont="1" applyFill="1" applyBorder="1" applyAlignment="1">
      <alignment horizontal="center"/>
    </xf>
    <xf numFmtId="0" fontId="38" fillId="7" borderId="0" xfId="1" applyFont="1" applyFill="1"/>
    <xf numFmtId="0" fontId="42" fillId="7" borderId="28" xfId="1" applyFont="1" applyFill="1" applyBorder="1" applyAlignment="1">
      <alignment horizontal="center" vertical="center"/>
    </xf>
    <xf numFmtId="0" fontId="41" fillId="7" borderId="0" xfId="1" applyFont="1" applyFill="1"/>
    <xf numFmtId="0" fontId="43" fillId="7" borderId="0" xfId="1" applyFont="1" applyFill="1" applyAlignment="1">
      <alignment horizontal="center" vertical="center"/>
    </xf>
    <xf numFmtId="0" fontId="42" fillId="7" borderId="0" xfId="1" applyFont="1" applyFill="1" applyAlignment="1">
      <alignment horizontal="center" vertical="center"/>
    </xf>
    <xf numFmtId="0" fontId="42" fillId="7" borderId="29" xfId="1" applyFont="1" applyFill="1" applyBorder="1" applyAlignment="1">
      <alignment horizontal="center" vertical="center"/>
    </xf>
    <xf numFmtId="0" fontId="41" fillId="7" borderId="28" xfId="1" applyFont="1" applyFill="1" applyBorder="1"/>
    <xf numFmtId="0" fontId="44" fillId="7" borderId="20" xfId="1" applyFont="1" applyFill="1" applyBorder="1" applyAlignment="1">
      <alignment vertical="center"/>
    </xf>
    <xf numFmtId="0" fontId="38" fillId="7" borderId="33" xfId="1" applyFont="1" applyFill="1" applyBorder="1"/>
    <xf numFmtId="0" fontId="40" fillId="7" borderId="0" xfId="1" applyFont="1" applyFill="1"/>
    <xf numFmtId="0" fontId="41" fillId="7" borderId="29" xfId="1" applyFont="1" applyFill="1" applyBorder="1"/>
    <xf numFmtId="0" fontId="40" fillId="7" borderId="16" xfId="1" applyFont="1" applyFill="1" applyBorder="1" applyAlignment="1">
      <alignment horizontal="center"/>
    </xf>
    <xf numFmtId="0" fontId="44" fillId="7" borderId="16" xfId="1" applyFont="1" applyFill="1" applyBorder="1" applyAlignment="1">
      <alignment horizontal="center"/>
    </xf>
    <xf numFmtId="0" fontId="38" fillId="7" borderId="0" xfId="1" applyFont="1" applyFill="1" applyAlignment="1">
      <alignment horizontal="center"/>
    </xf>
    <xf numFmtId="0" fontId="44" fillId="7" borderId="14" xfId="1" applyFont="1" applyFill="1" applyBorder="1" applyAlignment="1">
      <alignment horizontal="center"/>
    </xf>
    <xf numFmtId="0" fontId="38" fillId="7" borderId="30" xfId="1" applyFont="1" applyFill="1" applyBorder="1"/>
    <xf numFmtId="0" fontId="38" fillId="7" borderId="32" xfId="1" applyFont="1" applyFill="1" applyBorder="1"/>
    <xf numFmtId="0" fontId="38" fillId="7" borderId="31" xfId="1" applyFont="1" applyFill="1" applyBorder="1"/>
    <xf numFmtId="0" fontId="45" fillId="8" borderId="30" xfId="1" applyFont="1" applyFill="1" applyBorder="1" applyAlignment="1">
      <alignment horizontal="left" vertical="center"/>
    </xf>
    <xf numFmtId="0" fontId="46" fillId="8" borderId="32" xfId="1" applyFont="1" applyFill="1" applyBorder="1" applyAlignment="1">
      <alignment horizontal="left"/>
    </xf>
    <xf numFmtId="0" fontId="38" fillId="9" borderId="34" xfId="1" applyFont="1" applyFill="1" applyBorder="1" applyAlignment="1">
      <alignment horizontal="center" vertical="center"/>
    </xf>
    <xf numFmtId="0" fontId="38" fillId="10" borderId="31" xfId="1" applyFont="1" applyFill="1" applyBorder="1"/>
    <xf numFmtId="0" fontId="38" fillId="10" borderId="31" xfId="1" applyFont="1" applyFill="1" applyBorder="1" applyAlignment="1">
      <alignment horizontal="center" vertical="center"/>
    </xf>
    <xf numFmtId="0" fontId="38" fillId="10" borderId="31" xfId="1" applyFont="1" applyFill="1" applyBorder="1" applyAlignment="1">
      <alignment horizontal="center"/>
    </xf>
    <xf numFmtId="0" fontId="38" fillId="9" borderId="35" xfId="1" applyFont="1" applyFill="1" applyBorder="1"/>
    <xf numFmtId="0" fontId="38" fillId="10" borderId="27" xfId="1" applyFont="1" applyFill="1" applyBorder="1"/>
    <xf numFmtId="0" fontId="38" fillId="9" borderId="36" xfId="1" applyFont="1" applyFill="1" applyBorder="1" applyAlignment="1">
      <alignment horizontal="center" vertical="center"/>
    </xf>
    <xf numFmtId="0" fontId="38" fillId="10" borderId="0" xfId="1" applyFont="1" applyFill="1" applyAlignment="1">
      <alignment horizontal="center" vertical="center"/>
    </xf>
    <xf numFmtId="0" fontId="38" fillId="10" borderId="0" xfId="1" applyFont="1" applyFill="1" applyAlignment="1">
      <alignment horizontal="left" vertical="center"/>
    </xf>
    <xf numFmtId="0" fontId="38" fillId="10" borderId="31" xfId="1" applyFont="1" applyFill="1" applyBorder="1" applyAlignment="1">
      <alignment horizontal="left" vertical="center"/>
    </xf>
    <xf numFmtId="0" fontId="45" fillId="8" borderId="32" xfId="1" applyFont="1" applyFill="1" applyBorder="1" applyAlignment="1">
      <alignment horizontal="left" vertical="center"/>
    </xf>
    <xf numFmtId="0" fontId="45" fillId="8" borderId="28" xfId="1" applyFont="1" applyFill="1" applyBorder="1" applyAlignment="1">
      <alignment horizontal="left" vertical="center"/>
    </xf>
    <xf numFmtId="0" fontId="45" fillId="8" borderId="29" xfId="1" applyFont="1" applyFill="1" applyBorder="1" applyAlignment="1">
      <alignment horizontal="left" vertical="center"/>
    </xf>
    <xf numFmtId="0" fontId="38" fillId="9" borderId="34" xfId="1" applyFont="1" applyFill="1" applyBorder="1"/>
    <xf numFmtId="0" fontId="38" fillId="10" borderId="30" xfId="1" applyFont="1" applyFill="1" applyBorder="1"/>
    <xf numFmtId="0" fontId="38" fillId="11" borderId="38" xfId="1" applyFont="1" applyFill="1" applyBorder="1"/>
    <xf numFmtId="0" fontId="38" fillId="11" borderId="37" xfId="1" applyFont="1" applyFill="1" applyBorder="1"/>
    <xf numFmtId="0" fontId="41" fillId="11" borderId="37" xfId="1" applyFont="1" applyFill="1" applyBorder="1" applyAlignment="1">
      <alignment vertical="center"/>
    </xf>
    <xf numFmtId="0" fontId="38" fillId="12" borderId="25" xfId="1" applyFont="1" applyFill="1" applyBorder="1"/>
    <xf numFmtId="0" fontId="38" fillId="12" borderId="27" xfId="1" applyFont="1" applyFill="1" applyBorder="1"/>
    <xf numFmtId="0" fontId="38" fillId="12" borderId="26" xfId="1" applyFont="1" applyFill="1" applyBorder="1"/>
    <xf numFmtId="0" fontId="38" fillId="13" borderId="35" xfId="1" applyFont="1" applyFill="1" applyBorder="1"/>
    <xf numFmtId="0" fontId="38" fillId="14" borderId="0" xfId="1" applyFont="1" applyFill="1"/>
    <xf numFmtId="0" fontId="41" fillId="14" borderId="0" xfId="1" applyFont="1" applyFill="1"/>
    <xf numFmtId="0" fontId="44" fillId="12" borderId="28" xfId="1" applyFont="1" applyFill="1" applyBorder="1" applyAlignment="1">
      <alignment horizontal="center" vertical="center"/>
    </xf>
    <xf numFmtId="0" fontId="41" fillId="13" borderId="36" xfId="1" applyFont="1" applyFill="1" applyBorder="1" applyAlignment="1">
      <alignment horizontal="center" vertical="center"/>
    </xf>
    <xf numFmtId="0" fontId="41" fillId="14" borderId="28" xfId="1" applyFont="1" applyFill="1" applyBorder="1" applyAlignment="1">
      <alignment horizontal="left" vertical="center"/>
    </xf>
    <xf numFmtId="0" fontId="41" fillId="14" borderId="0" xfId="1" applyFont="1" applyFill="1" applyAlignment="1">
      <alignment horizontal="left" vertical="center"/>
    </xf>
    <xf numFmtId="0" fontId="38" fillId="14" borderId="29" xfId="1" applyFont="1" applyFill="1" applyBorder="1"/>
    <xf numFmtId="0" fontId="44" fillId="12" borderId="28" xfId="1" applyFont="1" applyFill="1" applyBorder="1"/>
    <xf numFmtId="0" fontId="41" fillId="13" borderId="34" xfId="1" applyFont="1" applyFill="1" applyBorder="1" applyAlignment="1">
      <alignment horizontal="center" vertical="center"/>
    </xf>
    <xf numFmtId="0" fontId="41" fillId="14" borderId="30" xfId="1" applyFont="1" applyFill="1" applyBorder="1" applyAlignment="1">
      <alignment horizontal="left" vertical="center"/>
    </xf>
    <xf numFmtId="0" fontId="41" fillId="14" borderId="31" xfId="1" applyFont="1" applyFill="1" applyBorder="1" applyAlignment="1">
      <alignment horizontal="left" vertical="center"/>
    </xf>
    <xf numFmtId="0" fontId="38" fillId="14" borderId="31" xfId="1" applyFont="1" applyFill="1" applyBorder="1"/>
    <xf numFmtId="0" fontId="38" fillId="14" borderId="32" xfId="1" applyFont="1" applyFill="1" applyBorder="1"/>
    <xf numFmtId="0" fontId="41" fillId="13" borderId="40" xfId="1" applyFont="1" applyFill="1" applyBorder="1" applyAlignment="1">
      <alignment horizontal="center" vertical="center"/>
    </xf>
    <xf numFmtId="0" fontId="41" fillId="14" borderId="38" xfId="1" applyFont="1" applyFill="1" applyBorder="1" applyAlignment="1">
      <alignment horizontal="left" vertical="center"/>
    </xf>
    <xf numFmtId="0" fontId="41" fillId="14" borderId="37" xfId="1" applyFont="1" applyFill="1" applyBorder="1" applyAlignment="1">
      <alignment horizontal="left" vertical="center"/>
    </xf>
    <xf numFmtId="0" fontId="38" fillId="14" borderId="37" xfId="1" applyFont="1" applyFill="1" applyBorder="1"/>
    <xf numFmtId="0" fontId="38" fillId="14" borderId="39" xfId="1" applyFont="1" applyFill="1" applyBorder="1"/>
    <xf numFmtId="0" fontId="38" fillId="12" borderId="30" xfId="1" applyFont="1" applyFill="1" applyBorder="1"/>
    <xf numFmtId="0" fontId="38" fillId="12" borderId="31" xfId="1" applyFont="1" applyFill="1" applyBorder="1" applyAlignment="1">
      <alignment vertical="center"/>
    </xf>
    <xf numFmtId="0" fontId="38" fillId="12" borderId="32" xfId="1" applyFont="1" applyFill="1" applyBorder="1" applyAlignment="1">
      <alignment vertical="center"/>
    </xf>
    <xf numFmtId="0" fontId="40" fillId="12" borderId="28" xfId="1" applyFont="1" applyFill="1" applyBorder="1" applyAlignment="1">
      <alignment horizontal="center"/>
    </xf>
    <xf numFmtId="0" fontId="40" fillId="12" borderId="0" xfId="1" applyFont="1" applyFill="1"/>
    <xf numFmtId="0" fontId="38" fillId="12" borderId="0" xfId="1" applyFont="1" applyFill="1"/>
    <xf numFmtId="0" fontId="38" fillId="12" borderId="29" xfId="1" applyFont="1" applyFill="1" applyBorder="1"/>
    <xf numFmtId="0" fontId="41" fillId="13" borderId="35" xfId="1" applyFont="1" applyFill="1" applyBorder="1" applyAlignment="1">
      <alignment horizontal="center" vertical="center"/>
    </xf>
    <xf numFmtId="0" fontId="41" fillId="14" borderId="25" xfId="1" applyFont="1" applyFill="1" applyBorder="1" applyAlignment="1">
      <alignment horizontal="left" vertical="center"/>
    </xf>
    <xf numFmtId="0" fontId="38" fillId="14" borderId="27" xfId="1" applyFont="1" applyFill="1" applyBorder="1"/>
    <xf numFmtId="0" fontId="38" fillId="14" borderId="26" xfId="1" applyFont="1" applyFill="1" applyBorder="1"/>
    <xf numFmtId="0" fontId="41" fillId="14" borderId="30" xfId="1" applyFont="1" applyFill="1" applyBorder="1" applyAlignment="1">
      <alignment vertical="center"/>
    </xf>
    <xf numFmtId="0" fontId="40" fillId="12" borderId="28" xfId="1" applyFont="1" applyFill="1" applyBorder="1"/>
    <xf numFmtId="0" fontId="41" fillId="14" borderId="25" xfId="1" applyFont="1" applyFill="1" applyBorder="1" applyAlignment="1">
      <alignment vertical="center"/>
    </xf>
    <xf numFmtId="0" fontId="38" fillId="12" borderId="28" xfId="1" applyFont="1" applyFill="1" applyBorder="1"/>
    <xf numFmtId="0" fontId="38" fillId="12" borderId="31" xfId="1" applyFont="1" applyFill="1" applyBorder="1"/>
    <xf numFmtId="0" fontId="38" fillId="12" borderId="32" xfId="1" applyFont="1" applyFill="1" applyBorder="1"/>
    <xf numFmtId="0" fontId="41" fillId="14" borderId="29" xfId="1" applyFont="1" applyFill="1" applyBorder="1" applyAlignment="1">
      <alignment horizontal="left" vertical="center"/>
    </xf>
    <xf numFmtId="0" fontId="40" fillId="12" borderId="0" xfId="1" applyFont="1" applyFill="1" applyAlignment="1">
      <alignment horizontal="center"/>
    </xf>
    <xf numFmtId="0" fontId="41" fillId="14" borderId="28" xfId="1" applyFont="1" applyFill="1" applyBorder="1" applyAlignment="1">
      <alignment vertical="center"/>
    </xf>
    <xf numFmtId="0" fontId="40" fillId="12" borderId="25" xfId="1" applyFont="1" applyFill="1" applyBorder="1" applyAlignment="1">
      <alignment horizontal="center"/>
    </xf>
    <xf numFmtId="0" fontId="40" fillId="12" borderId="27" xfId="1" applyFont="1" applyFill="1" applyBorder="1"/>
    <xf numFmtId="0" fontId="41" fillId="14" borderId="38" xfId="1" applyFont="1" applyFill="1" applyBorder="1" applyAlignment="1">
      <alignment vertical="center"/>
    </xf>
    <xf numFmtId="0" fontId="38" fillId="14" borderId="37" xfId="1" applyFont="1" applyFill="1" applyBorder="1" applyAlignment="1">
      <alignment vertical="center"/>
    </xf>
    <xf numFmtId="0" fontId="38" fillId="14" borderId="27" xfId="1" applyFont="1" applyFill="1" applyBorder="1" applyAlignment="1">
      <alignment vertical="center"/>
    </xf>
    <xf numFmtId="0" fontId="38" fillId="14" borderId="0" xfId="1" applyFont="1" applyFill="1" applyAlignment="1">
      <alignment vertical="center"/>
    </xf>
    <xf numFmtId="0" fontId="41" fillId="14" borderId="27" xfId="1" applyFont="1" applyFill="1" applyBorder="1" applyAlignment="1">
      <alignment vertical="center"/>
    </xf>
    <xf numFmtId="0" fontId="41" fillId="14" borderId="31" xfId="1" applyFont="1" applyFill="1" applyBorder="1" applyAlignment="1">
      <alignment vertical="center"/>
    </xf>
    <xf numFmtId="0" fontId="38" fillId="14" borderId="31" xfId="1" applyFont="1" applyFill="1" applyBorder="1" applyAlignment="1">
      <alignment vertical="center"/>
    </xf>
    <xf numFmtId="0" fontId="40" fillId="12" borderId="29" xfId="1" applyFont="1" applyFill="1" applyBorder="1"/>
    <xf numFmtId="0" fontId="38" fillId="15" borderId="30" xfId="1" applyFont="1" applyFill="1" applyBorder="1" applyAlignment="1">
      <alignment vertical="center"/>
    </xf>
    <xf numFmtId="0" fontId="38" fillId="15" borderId="31" xfId="1" applyFont="1" applyFill="1" applyBorder="1" applyAlignment="1">
      <alignment vertical="center"/>
    </xf>
    <xf numFmtId="0" fontId="38" fillId="15" borderId="32" xfId="1" applyFont="1" applyFill="1" applyBorder="1" applyAlignment="1">
      <alignment vertical="center"/>
    </xf>
    <xf numFmtId="0" fontId="44" fillId="12" borderId="31" xfId="1" applyFont="1" applyFill="1" applyBorder="1"/>
    <xf numFmtId="0" fontId="40" fillId="12" borderId="31" xfId="1" applyFont="1" applyFill="1" applyBorder="1"/>
    <xf numFmtId="0" fontId="40" fillId="12" borderId="32" xfId="1" applyFont="1" applyFill="1" applyBorder="1"/>
    <xf numFmtId="0" fontId="47" fillId="0" borderId="0" xfId="1" applyFont="1"/>
    <xf numFmtId="0" fontId="44" fillId="12" borderId="0" xfId="1" applyFont="1" applyFill="1"/>
    <xf numFmtId="0" fontId="38" fillId="15" borderId="25" xfId="1" applyFont="1" applyFill="1" applyBorder="1"/>
    <xf numFmtId="0" fontId="38" fillId="15" borderId="27" xfId="1" applyFont="1" applyFill="1" applyBorder="1"/>
    <xf numFmtId="0" fontId="38" fillId="15" borderId="26" xfId="1" applyFont="1" applyFill="1" applyBorder="1"/>
    <xf numFmtId="0" fontId="40" fillId="12" borderId="0" xfId="1" applyFont="1" applyFill="1" applyAlignment="1">
      <alignment horizontal="left" vertical="center"/>
    </xf>
    <xf numFmtId="0" fontId="41" fillId="15" borderId="28" xfId="1" applyFont="1" applyFill="1" applyBorder="1"/>
    <xf numFmtId="0" fontId="41" fillId="15" borderId="0" xfId="1" applyFont="1" applyFill="1"/>
    <xf numFmtId="0" fontId="38" fillId="15" borderId="0" xfId="1" applyFont="1" applyFill="1"/>
    <xf numFmtId="0" fontId="38" fillId="15" borderId="29" xfId="1" applyFont="1" applyFill="1" applyBorder="1"/>
    <xf numFmtId="0" fontId="41" fillId="12" borderId="29" xfId="1" applyFont="1" applyFill="1" applyBorder="1"/>
    <xf numFmtId="0" fontId="41" fillId="15" borderId="0" xfId="1" applyFont="1" applyFill="1" applyAlignment="1">
      <alignment vertical="center"/>
    </xf>
    <xf numFmtId="0" fontId="41" fillId="15" borderId="0" xfId="1" applyFont="1" applyFill="1" applyAlignment="1">
      <alignment horizontal="center" vertical="center"/>
    </xf>
    <xf numFmtId="0" fontId="41" fillId="15" borderId="29" xfId="1" applyFont="1" applyFill="1" applyBorder="1"/>
    <xf numFmtId="0" fontId="41" fillId="15" borderId="28" xfId="1" applyFont="1" applyFill="1" applyBorder="1" applyAlignment="1">
      <alignment vertical="center"/>
    </xf>
    <xf numFmtId="0" fontId="41" fillId="15" borderId="29" xfId="1" applyFont="1" applyFill="1" applyBorder="1" applyAlignment="1">
      <alignment vertical="center"/>
    </xf>
    <xf numFmtId="0" fontId="38" fillId="15" borderId="30" xfId="1" applyFont="1" applyFill="1" applyBorder="1"/>
    <xf numFmtId="0" fontId="38" fillId="15" borderId="31" xfId="1" applyFont="1" applyFill="1" applyBorder="1"/>
    <xf numFmtId="0" fontId="38" fillId="15" borderId="32" xfId="1" applyFont="1" applyFill="1" applyBorder="1"/>
    <xf numFmtId="0" fontId="41" fillId="12" borderId="28" xfId="1" applyFont="1" applyFill="1" applyBorder="1"/>
    <xf numFmtId="0" fontId="1" fillId="15" borderId="0" xfId="1" applyFill="1"/>
    <xf numFmtId="0" fontId="48" fillId="0" borderId="0" xfId="1" applyFont="1"/>
    <xf numFmtId="0" fontId="49" fillId="0" borderId="0" xfId="1" applyFont="1"/>
    <xf numFmtId="0" fontId="49" fillId="0" borderId="0" xfId="1" applyFont="1" applyAlignment="1">
      <alignment horizontal="center" vertical="center"/>
    </xf>
    <xf numFmtId="0" fontId="50" fillId="0" borderId="0" xfId="1" applyFont="1" applyAlignment="1">
      <alignment vertical="center"/>
    </xf>
    <xf numFmtId="0" fontId="49" fillId="0" borderId="0" xfId="1" applyFont="1" applyAlignment="1">
      <alignment horizontal="left" vertical="center"/>
    </xf>
    <xf numFmtId="0" fontId="51" fillId="0" borderId="0" xfId="1" applyFont="1" applyAlignment="1">
      <alignment horizontal="center" vertical="center"/>
    </xf>
    <xf numFmtId="0" fontId="41" fillId="15" borderId="0" xfId="1" applyFont="1" applyFill="1" applyAlignment="1">
      <alignment horizontal="center" vertical="center"/>
    </xf>
    <xf numFmtId="0" fontId="41" fillId="15" borderId="29" xfId="1" applyFont="1" applyFill="1" applyBorder="1" applyAlignment="1">
      <alignment horizontal="center" vertical="center"/>
    </xf>
    <xf numFmtId="0" fontId="49" fillId="0" borderId="0" xfId="1" applyFont="1" applyAlignment="1">
      <alignment horizontal="left" vertical="center"/>
    </xf>
    <xf numFmtId="0" fontId="1" fillId="0" borderId="0" xfId="1" applyAlignment="1">
      <alignment horizontal="right" vertical="center"/>
    </xf>
    <xf numFmtId="0" fontId="49" fillId="0" borderId="0" xfId="1" applyFont="1" applyAlignment="1">
      <alignment horizontal="center" vertical="center"/>
    </xf>
    <xf numFmtId="0" fontId="38" fillId="15" borderId="25" xfId="1" applyFont="1" applyFill="1" applyBorder="1" applyAlignment="1">
      <alignment horizontal="center" vertical="center"/>
    </xf>
    <xf numFmtId="0" fontId="38" fillId="15" borderId="27" xfId="1" applyFont="1" applyFill="1" applyBorder="1" applyAlignment="1">
      <alignment horizontal="center" vertical="center"/>
    </xf>
    <xf numFmtId="0" fontId="38" fillId="15" borderId="26" xfId="1" applyFont="1" applyFill="1" applyBorder="1" applyAlignment="1">
      <alignment horizontal="center" vertical="center"/>
    </xf>
    <xf numFmtId="0" fontId="38" fillId="15" borderId="30" xfId="1" applyFont="1" applyFill="1" applyBorder="1" applyAlignment="1">
      <alignment horizontal="center" vertical="center"/>
    </xf>
    <xf numFmtId="0" fontId="38" fillId="15" borderId="31" xfId="1" applyFont="1" applyFill="1" applyBorder="1" applyAlignment="1">
      <alignment horizontal="center" vertical="center"/>
    </xf>
    <xf numFmtId="0" fontId="38" fillId="15" borderId="32" xfId="1" applyFont="1" applyFill="1" applyBorder="1" applyAlignment="1">
      <alignment horizontal="center" vertical="center"/>
    </xf>
    <xf numFmtId="0" fontId="40" fillId="16" borderId="25" xfId="1" applyFont="1" applyFill="1" applyBorder="1" applyAlignment="1">
      <alignment horizontal="center" vertical="center"/>
    </xf>
    <xf numFmtId="0" fontId="40" fillId="16" borderId="27" xfId="1" applyFont="1" applyFill="1" applyBorder="1" applyAlignment="1">
      <alignment horizontal="center" vertical="center"/>
    </xf>
    <xf numFmtId="0" fontId="40" fillId="16" borderId="26" xfId="1" applyFont="1" applyFill="1" applyBorder="1" applyAlignment="1">
      <alignment horizontal="center" vertical="center"/>
    </xf>
    <xf numFmtId="0" fontId="40" fillId="16" borderId="30" xfId="1" applyFont="1" applyFill="1" applyBorder="1" applyAlignment="1">
      <alignment horizontal="center" vertical="center"/>
    </xf>
    <xf numFmtId="0" fontId="40" fillId="16" borderId="31" xfId="1" applyFont="1" applyFill="1" applyBorder="1" applyAlignment="1">
      <alignment horizontal="center" vertical="center"/>
    </xf>
    <xf numFmtId="0" fontId="40" fillId="16" borderId="32" xfId="1" applyFont="1" applyFill="1" applyBorder="1" applyAlignment="1">
      <alignment horizontal="center" vertical="center"/>
    </xf>
    <xf numFmtId="0" fontId="38" fillId="15" borderId="28" xfId="1" applyFont="1" applyFill="1" applyBorder="1" applyAlignment="1">
      <alignment horizontal="left" vertical="center"/>
    </xf>
    <xf numFmtId="0" fontId="38" fillId="15" borderId="0" xfId="1" applyFont="1" applyFill="1" applyAlignment="1">
      <alignment horizontal="left" vertical="center"/>
    </xf>
    <xf numFmtId="0" fontId="38" fillId="15" borderId="29" xfId="1" applyFont="1" applyFill="1" applyBorder="1" applyAlignment="1">
      <alignment horizontal="left" vertical="center"/>
    </xf>
    <xf numFmtId="0" fontId="38" fillId="15" borderId="28" xfId="1" applyFont="1" applyFill="1" applyBorder="1" applyAlignment="1">
      <alignment horizontal="center" vertical="center"/>
    </xf>
    <xf numFmtId="0" fontId="38" fillId="15" borderId="0" xfId="1" applyFont="1" applyFill="1" applyAlignment="1">
      <alignment horizontal="center" vertical="center"/>
    </xf>
    <xf numFmtId="0" fontId="38" fillId="15" borderId="29" xfId="1" applyFont="1" applyFill="1" applyBorder="1" applyAlignment="1">
      <alignment horizontal="center" vertical="center"/>
    </xf>
    <xf numFmtId="0" fontId="40" fillId="16" borderId="28" xfId="1" applyFont="1" applyFill="1" applyBorder="1" applyAlignment="1">
      <alignment horizontal="center" vertical="center"/>
    </xf>
    <xf numFmtId="0" fontId="40" fillId="16" borderId="0" xfId="1" applyFont="1" applyFill="1" applyAlignment="1">
      <alignment horizontal="center" vertical="center"/>
    </xf>
    <xf numFmtId="0" fontId="40" fillId="16" borderId="29" xfId="1" applyFont="1" applyFill="1" applyBorder="1" applyAlignment="1">
      <alignment horizontal="center" vertical="center"/>
    </xf>
    <xf numFmtId="0" fontId="41" fillId="13" borderId="35" xfId="1" applyFont="1" applyFill="1" applyBorder="1" applyAlignment="1">
      <alignment horizontal="center" vertical="center"/>
    </xf>
    <xf numFmtId="0" fontId="41" fillId="13" borderId="34" xfId="1" applyFont="1" applyFill="1" applyBorder="1" applyAlignment="1">
      <alignment horizontal="center" vertical="center"/>
    </xf>
    <xf numFmtId="0" fontId="41" fillId="14" borderId="38" xfId="1" applyFont="1" applyFill="1" applyBorder="1" applyAlignment="1">
      <alignment horizontal="left" vertical="center"/>
    </xf>
    <xf numFmtId="0" fontId="41" fillId="14" borderId="37" xfId="1" applyFont="1" applyFill="1" applyBorder="1" applyAlignment="1">
      <alignment horizontal="left" vertical="center"/>
    </xf>
    <xf numFmtId="0" fontId="41" fillId="14" borderId="39" xfId="1" applyFont="1" applyFill="1" applyBorder="1" applyAlignment="1">
      <alignment horizontal="left" vertical="center"/>
    </xf>
    <xf numFmtId="0" fontId="38" fillId="15" borderId="38" xfId="1" applyFont="1" applyFill="1" applyBorder="1" applyAlignment="1">
      <alignment horizontal="center" vertical="center"/>
    </xf>
    <xf numFmtId="0" fontId="38" fillId="15" borderId="37" xfId="1" applyFont="1" applyFill="1" applyBorder="1" applyAlignment="1">
      <alignment horizontal="center" vertical="center"/>
    </xf>
    <xf numFmtId="0" fontId="38" fillId="15" borderId="39" xfId="1" applyFont="1" applyFill="1" applyBorder="1" applyAlignment="1">
      <alignment horizontal="center" vertical="center"/>
    </xf>
    <xf numFmtId="0" fontId="41" fillId="14" borderId="25" xfId="1" applyFont="1" applyFill="1" applyBorder="1" applyAlignment="1">
      <alignment horizontal="left" vertical="center"/>
    </xf>
    <xf numFmtId="0" fontId="41" fillId="14" borderId="27" xfId="1" applyFont="1" applyFill="1" applyBorder="1" applyAlignment="1">
      <alignment horizontal="left" vertical="center"/>
    </xf>
    <xf numFmtId="0" fontId="41" fillId="14" borderId="26" xfId="1" applyFont="1" applyFill="1" applyBorder="1" applyAlignment="1">
      <alignment horizontal="left" vertical="center"/>
    </xf>
    <xf numFmtId="0" fontId="41" fillId="14" borderId="30" xfId="1" applyFont="1" applyFill="1" applyBorder="1" applyAlignment="1">
      <alignment horizontal="left" vertical="center"/>
    </xf>
    <xf numFmtId="0" fontId="41" fillId="14" borderId="31" xfId="1" applyFont="1" applyFill="1" applyBorder="1" applyAlignment="1">
      <alignment horizontal="left" vertical="center"/>
    </xf>
    <xf numFmtId="0" fontId="41" fillId="14" borderId="32" xfId="1" applyFont="1" applyFill="1" applyBorder="1" applyAlignment="1">
      <alignment horizontal="left" vertical="center"/>
    </xf>
    <xf numFmtId="0" fontId="40" fillId="12" borderId="0" xfId="1" applyFont="1" applyFill="1" applyAlignment="1">
      <alignment horizontal="left" vertical="center"/>
    </xf>
    <xf numFmtId="0" fontId="44" fillId="12" borderId="0" xfId="1" applyFont="1" applyFill="1" applyAlignment="1">
      <alignment vertical="center"/>
    </xf>
    <xf numFmtId="0" fontId="44" fillId="12" borderId="29" xfId="1" applyFont="1" applyFill="1" applyBorder="1" applyAlignment="1">
      <alignment vertical="center"/>
    </xf>
    <xf numFmtId="0" fontId="40" fillId="11" borderId="38" xfId="1" applyFont="1" applyFill="1" applyBorder="1" applyAlignment="1">
      <alignment horizontal="center" vertical="center"/>
    </xf>
    <xf numFmtId="0" fontId="40" fillId="11" borderId="37" xfId="1" applyFont="1" applyFill="1" applyBorder="1" applyAlignment="1">
      <alignment horizontal="center" vertical="center"/>
    </xf>
    <xf numFmtId="0" fontId="40" fillId="11" borderId="39" xfId="1" applyFont="1" applyFill="1" applyBorder="1" applyAlignment="1">
      <alignment horizontal="center" vertical="center"/>
    </xf>
    <xf numFmtId="0" fontId="45" fillId="8" borderId="25" xfId="1" applyFont="1" applyFill="1" applyBorder="1" applyAlignment="1">
      <alignment horizontal="left" vertical="center"/>
    </xf>
    <xf numFmtId="0" fontId="45" fillId="8" borderId="26" xfId="1" applyFont="1" applyFill="1" applyBorder="1" applyAlignment="1">
      <alignment horizontal="left" vertical="center"/>
    </xf>
    <xf numFmtId="0" fontId="45" fillId="8" borderId="30" xfId="1" applyFont="1" applyFill="1" applyBorder="1" applyAlignment="1">
      <alignment horizontal="left" vertical="center"/>
    </xf>
    <xf numFmtId="0" fontId="45" fillId="8" borderId="32" xfId="1" applyFont="1" applyFill="1" applyBorder="1" applyAlignment="1">
      <alignment horizontal="left" vertical="center"/>
    </xf>
    <xf numFmtId="0" fontId="38" fillId="10" borderId="27" xfId="1" applyFont="1" applyFill="1" applyBorder="1" applyAlignment="1">
      <alignment horizontal="left" vertical="center"/>
    </xf>
    <xf numFmtId="0" fontId="38" fillId="10" borderId="31" xfId="1" applyFont="1" applyFill="1" applyBorder="1" applyAlignment="1">
      <alignment horizontal="left" vertical="center"/>
    </xf>
    <xf numFmtId="0" fontId="45" fillId="8" borderId="28" xfId="1" applyFont="1" applyFill="1" applyBorder="1" applyAlignment="1">
      <alignment horizontal="left" vertical="center"/>
    </xf>
    <xf numFmtId="0" fontId="45" fillId="8" borderId="29" xfId="1" applyFont="1" applyFill="1" applyBorder="1" applyAlignment="1">
      <alignment horizontal="left" vertical="center"/>
    </xf>
    <xf numFmtId="0" fontId="38" fillId="10" borderId="0" xfId="1" applyFont="1" applyFill="1" applyAlignment="1">
      <alignment horizontal="left" vertical="center"/>
    </xf>
    <xf numFmtId="165" fontId="38" fillId="10" borderId="37" xfId="1" applyNumberFormat="1" applyFont="1" applyFill="1" applyBorder="1" applyAlignment="1">
      <alignment horizontal="left" vertical="center"/>
    </xf>
    <xf numFmtId="0" fontId="38" fillId="7" borderId="9" xfId="1" applyFont="1" applyFill="1" applyBorder="1" applyAlignment="1">
      <alignment horizontal="center" vertical="center"/>
    </xf>
    <xf numFmtId="0" fontId="38" fillId="7" borderId="10" xfId="1" applyFont="1" applyFill="1" applyBorder="1" applyAlignment="1">
      <alignment horizontal="center" vertical="center"/>
    </xf>
    <xf numFmtId="0" fontId="40" fillId="7" borderId="9" xfId="1" applyFont="1" applyFill="1" applyBorder="1" applyAlignment="1">
      <alignment horizontal="center" vertical="center"/>
    </xf>
    <xf numFmtId="0" fontId="40" fillId="7" borderId="0" xfId="1" applyFont="1" applyFill="1" applyAlignment="1">
      <alignment horizontal="center" vertical="center"/>
    </xf>
    <xf numFmtId="0" fontId="40" fillId="7" borderId="10" xfId="1" applyFont="1" applyFill="1" applyBorder="1" applyAlignment="1">
      <alignment horizontal="center" vertical="center"/>
    </xf>
    <xf numFmtId="0" fontId="40" fillId="7" borderId="12" xfId="1" applyFont="1" applyFill="1" applyBorder="1" applyAlignment="1">
      <alignment horizontal="center" vertical="center"/>
    </xf>
    <xf numFmtId="0" fontId="40" fillId="7" borderId="13" xfId="1" applyFont="1" applyFill="1" applyBorder="1" applyAlignment="1">
      <alignment horizontal="center" vertical="center"/>
    </xf>
    <xf numFmtId="0" fontId="40" fillId="7" borderId="14" xfId="1" applyFont="1" applyFill="1" applyBorder="1" applyAlignment="1">
      <alignment horizontal="center" vertical="center"/>
    </xf>
    <xf numFmtId="0" fontId="44" fillId="7" borderId="9" xfId="1" applyFont="1" applyFill="1" applyBorder="1" applyAlignment="1">
      <alignment horizontal="center" vertical="center"/>
    </xf>
    <xf numFmtId="0" fontId="44" fillId="7" borderId="10" xfId="1" applyFont="1" applyFill="1" applyBorder="1" applyAlignment="1">
      <alignment horizontal="center" vertical="center"/>
    </xf>
    <xf numFmtId="0" fontId="44" fillId="7" borderId="12" xfId="1" applyFont="1" applyFill="1" applyBorder="1" applyAlignment="1">
      <alignment horizontal="center" vertical="center"/>
    </xf>
    <xf numFmtId="0" fontId="44" fillId="7" borderId="14" xfId="1" applyFont="1" applyFill="1" applyBorder="1" applyAlignment="1">
      <alignment horizontal="center" vertical="center"/>
    </xf>
    <xf numFmtId="0" fontId="44" fillId="7" borderId="0" xfId="1" applyFont="1" applyFill="1" applyAlignment="1">
      <alignment horizontal="center" vertical="center"/>
    </xf>
    <xf numFmtId="0" fontId="44" fillId="7" borderId="13" xfId="1" applyFont="1" applyFill="1" applyBorder="1" applyAlignment="1">
      <alignment horizontal="center" vertical="center"/>
    </xf>
    <xf numFmtId="0" fontId="41" fillId="7" borderId="0" xfId="1" applyFont="1" applyFill="1" applyAlignment="1">
      <alignment horizontal="center" vertical="center"/>
    </xf>
    <xf numFmtId="0" fontId="41" fillId="7" borderId="15" xfId="1" applyFont="1" applyFill="1" applyBorder="1" applyAlignment="1">
      <alignment horizontal="center" vertical="center"/>
    </xf>
    <xf numFmtId="0" fontId="39" fillId="7" borderId="28" xfId="1" applyFont="1" applyFill="1" applyBorder="1" applyAlignment="1">
      <alignment horizontal="center" vertical="center"/>
    </xf>
    <xf numFmtId="0" fontId="39" fillId="7" borderId="0" xfId="1" applyFont="1" applyFill="1" applyAlignment="1">
      <alignment horizontal="center" vertical="center"/>
    </xf>
    <xf numFmtId="0" fontId="39" fillId="7" borderId="29" xfId="1" applyFont="1" applyFill="1" applyBorder="1" applyAlignment="1">
      <alignment horizontal="center" vertical="center"/>
    </xf>
    <xf numFmtId="0" fontId="40" fillId="7" borderId="28" xfId="1" applyFont="1" applyFill="1" applyBorder="1" applyAlignment="1">
      <alignment horizontal="center" vertical="center"/>
    </xf>
    <xf numFmtId="0" fontId="40" fillId="7" borderId="29" xfId="1" applyFont="1" applyFill="1" applyBorder="1" applyAlignment="1">
      <alignment horizontal="center" vertical="center"/>
    </xf>
    <xf numFmtId="0" fontId="41" fillId="7" borderId="30" xfId="1" applyFont="1" applyFill="1" applyBorder="1" applyAlignment="1">
      <alignment horizontal="center"/>
    </xf>
    <xf numFmtId="0" fontId="41" fillId="7" borderId="31" xfId="1" applyFont="1" applyFill="1" applyBorder="1" applyAlignment="1">
      <alignment horizontal="center"/>
    </xf>
    <xf numFmtId="0" fontId="41" fillId="7" borderId="32" xfId="1" applyFont="1" applyFill="1" applyBorder="1" applyAlignment="1">
      <alignment horizontal="center"/>
    </xf>
    <xf numFmtId="0" fontId="40" fillId="7" borderId="30" xfId="1" applyFont="1" applyFill="1" applyBorder="1" applyAlignment="1">
      <alignment horizontal="center" vertical="center"/>
    </xf>
    <xf numFmtId="0" fontId="40" fillId="7" borderId="31" xfId="1" applyFont="1" applyFill="1" applyBorder="1" applyAlignment="1">
      <alignment horizontal="center" vertical="center"/>
    </xf>
    <xf numFmtId="0" fontId="40" fillId="7" borderId="32" xfId="1" applyFont="1" applyFill="1" applyBorder="1" applyAlignment="1">
      <alignment horizontal="center" vertical="center"/>
    </xf>
    <xf numFmtId="0" fontId="40" fillId="7" borderId="25" xfId="1" applyFont="1" applyFill="1" applyBorder="1" applyAlignment="1">
      <alignment horizontal="center" vertical="center"/>
    </xf>
    <xf numFmtId="0" fontId="40" fillId="7" borderId="27" xfId="1" applyFont="1" applyFill="1" applyBorder="1" applyAlignment="1">
      <alignment horizontal="center" vertical="center"/>
    </xf>
    <xf numFmtId="0" fontId="40" fillId="7" borderId="26" xfId="1" applyFont="1" applyFill="1" applyBorder="1" applyAlignment="1">
      <alignment horizontal="center" vertical="center"/>
    </xf>
    <xf numFmtId="0" fontId="1" fillId="4" borderId="6" xfId="1" applyFill="1" applyBorder="1" applyAlignment="1">
      <alignment horizontal="right" vertical="center"/>
    </xf>
    <xf numFmtId="0" fontId="1" fillId="4" borderId="7" xfId="1" applyFill="1" applyBorder="1" applyAlignment="1">
      <alignment horizontal="right" vertical="center"/>
    </xf>
    <xf numFmtId="0" fontId="1" fillId="4" borderId="8" xfId="1" applyFill="1" applyBorder="1" applyAlignment="1">
      <alignment horizontal="right" vertical="center"/>
    </xf>
    <xf numFmtId="0" fontId="21" fillId="0" borderId="0" xfId="1" applyFont="1" applyAlignment="1">
      <alignment horizontal="center" vertical="center"/>
    </xf>
    <xf numFmtId="0" fontId="24" fillId="4" borderId="4" xfId="1" applyFont="1" applyFill="1" applyBorder="1" applyAlignment="1">
      <alignment horizontal="left" vertical="center"/>
    </xf>
    <xf numFmtId="0" fontId="24" fillId="4" borderId="0" xfId="1" applyFont="1" applyFill="1" applyAlignment="1">
      <alignment horizontal="left" vertical="center"/>
    </xf>
    <xf numFmtId="0" fontId="24" fillId="4" borderId="5" xfId="1" applyFont="1" applyFill="1" applyBorder="1" applyAlignment="1">
      <alignment horizontal="left" vertical="center"/>
    </xf>
    <xf numFmtId="0" fontId="26" fillId="4" borderId="4" xfId="1" applyFont="1" applyFill="1" applyBorder="1" applyAlignment="1">
      <alignment horizontal="right" vertical="center"/>
    </xf>
    <xf numFmtId="0" fontId="26" fillId="4" borderId="0" xfId="1" applyFont="1" applyFill="1" applyAlignment="1">
      <alignment horizontal="right" vertical="center"/>
    </xf>
    <xf numFmtId="0" fontId="26" fillId="4" borderId="5" xfId="1" applyFont="1" applyFill="1" applyBorder="1" applyAlignment="1">
      <alignment horizontal="right" vertical="center"/>
    </xf>
    <xf numFmtId="0" fontId="24" fillId="4" borderId="0" xfId="1" applyFont="1" applyFill="1" applyAlignment="1">
      <alignment horizontal="center" vertical="center"/>
    </xf>
    <xf numFmtId="0" fontId="24" fillId="4" borderId="5" xfId="1" applyFont="1" applyFill="1" applyBorder="1" applyAlignment="1">
      <alignment horizontal="center" vertical="center"/>
    </xf>
    <xf numFmtId="0" fontId="24" fillId="2" borderId="17" xfId="1" applyFont="1" applyFill="1" applyBorder="1" applyAlignment="1">
      <alignment horizontal="center" vertical="center"/>
    </xf>
    <xf numFmtId="0" fontId="24" fillId="2" borderId="19" xfId="1" applyFont="1" applyFill="1" applyBorder="1" applyAlignment="1">
      <alignment horizontal="center" vertical="center"/>
    </xf>
    <xf numFmtId="0" fontId="24" fillId="4" borderId="22" xfId="1" applyFont="1" applyFill="1" applyBorder="1" applyAlignment="1">
      <alignment horizontal="left" vertical="center"/>
    </xf>
    <xf numFmtId="0" fontId="24" fillId="4" borderId="21" xfId="1" applyFont="1" applyFill="1" applyBorder="1" applyAlignment="1">
      <alignment horizontal="left" vertical="center"/>
    </xf>
    <xf numFmtId="0" fontId="24" fillId="4" borderId="23" xfId="1" applyFont="1" applyFill="1" applyBorder="1" applyAlignment="1">
      <alignment horizontal="left" vertical="center"/>
    </xf>
    <xf numFmtId="0" fontId="1" fillId="4" borderId="22" xfId="1" applyFill="1" applyBorder="1" applyAlignment="1">
      <alignment horizontal="center" vertical="center"/>
    </xf>
    <xf numFmtId="0" fontId="1" fillId="4" borderId="21" xfId="1" applyFill="1" applyBorder="1" applyAlignment="1">
      <alignment horizontal="center" vertical="center"/>
    </xf>
    <xf numFmtId="0" fontId="1" fillId="4" borderId="23" xfId="1" applyFill="1" applyBorder="1" applyAlignment="1">
      <alignment horizontal="center" vertical="center"/>
    </xf>
    <xf numFmtId="0" fontId="28" fillId="2" borderId="17" xfId="1" applyFont="1" applyFill="1" applyBorder="1" applyAlignment="1">
      <alignment horizontal="center" vertical="center"/>
    </xf>
    <xf numFmtId="0" fontId="28" fillId="2" borderId="19" xfId="1" applyFont="1" applyFill="1" applyBorder="1" applyAlignment="1">
      <alignment horizontal="center" vertical="center"/>
    </xf>
    <xf numFmtId="0" fontId="28" fillId="4" borderId="22" xfId="1" applyFont="1" applyFill="1" applyBorder="1" applyAlignment="1">
      <alignment horizontal="left" vertical="center"/>
    </xf>
    <xf numFmtId="0" fontId="28" fillId="4" borderId="21" xfId="1" applyFont="1" applyFill="1" applyBorder="1" applyAlignment="1">
      <alignment horizontal="left" vertical="center"/>
    </xf>
    <xf numFmtId="0" fontId="28" fillId="4" borderId="23" xfId="1" applyFont="1" applyFill="1" applyBorder="1" applyAlignment="1">
      <alignment horizontal="left" vertical="center"/>
    </xf>
    <xf numFmtId="0" fontId="31" fillId="4" borderId="22" xfId="1" applyFont="1" applyFill="1" applyBorder="1" applyAlignment="1">
      <alignment horizontal="center" vertical="center"/>
    </xf>
    <xf numFmtId="0" fontId="31" fillId="4" borderId="21" xfId="1" applyFont="1" applyFill="1" applyBorder="1" applyAlignment="1">
      <alignment horizontal="center" vertical="center"/>
    </xf>
    <xf numFmtId="0" fontId="31" fillId="4" borderId="23" xfId="1" applyFont="1" applyFill="1" applyBorder="1" applyAlignment="1">
      <alignment horizontal="center" vertical="center"/>
    </xf>
    <xf numFmtId="0" fontId="31" fillId="4" borderId="1" xfId="1" applyFont="1" applyFill="1" applyBorder="1" applyAlignment="1">
      <alignment horizontal="center" vertical="center"/>
    </xf>
    <xf numFmtId="0" fontId="31" fillId="4" borderId="3" xfId="1" applyFont="1" applyFill="1" applyBorder="1" applyAlignment="1">
      <alignment horizontal="center" vertical="center"/>
    </xf>
    <xf numFmtId="0" fontId="31" fillId="4" borderId="2" xfId="1" applyFont="1" applyFill="1" applyBorder="1" applyAlignment="1">
      <alignment horizontal="center" vertical="center"/>
    </xf>
    <xf numFmtId="0" fontId="31" fillId="4" borderId="6" xfId="1" applyFont="1" applyFill="1" applyBorder="1" applyAlignment="1">
      <alignment horizontal="center" vertical="center"/>
    </xf>
    <xf numFmtId="0" fontId="31" fillId="4" borderId="7" xfId="1" applyFont="1" applyFill="1" applyBorder="1" applyAlignment="1">
      <alignment horizontal="center" vertical="center"/>
    </xf>
    <xf numFmtId="0" fontId="31" fillId="4" borderId="8" xfId="1" applyFont="1" applyFill="1" applyBorder="1" applyAlignment="1">
      <alignment horizontal="center" vertical="center"/>
    </xf>
    <xf numFmtId="0" fontId="28" fillId="4" borderId="1" xfId="1" applyFont="1" applyFill="1" applyBorder="1" applyAlignment="1">
      <alignment horizontal="left" vertical="center"/>
    </xf>
    <xf numFmtId="0" fontId="28" fillId="4" borderId="3" xfId="1" applyFont="1" applyFill="1" applyBorder="1" applyAlignment="1">
      <alignment horizontal="left" vertical="center"/>
    </xf>
    <xf numFmtId="0" fontId="28" fillId="4" borderId="2" xfId="1" applyFont="1" applyFill="1" applyBorder="1" applyAlignment="1">
      <alignment horizontal="left" vertical="center"/>
    </xf>
    <xf numFmtId="0" fontId="28" fillId="4" borderId="6" xfId="1" applyFont="1" applyFill="1" applyBorder="1" applyAlignment="1">
      <alignment horizontal="left" vertical="center"/>
    </xf>
    <xf numFmtId="0" fontId="28" fillId="4" borderId="7" xfId="1" applyFont="1" applyFill="1" applyBorder="1" applyAlignment="1">
      <alignment horizontal="left" vertical="center"/>
    </xf>
    <xf numFmtId="0" fontId="28" fillId="4" borderId="8" xfId="1" applyFont="1" applyFill="1" applyBorder="1" applyAlignment="1">
      <alignment horizontal="left" vertical="center"/>
    </xf>
    <xf numFmtId="1" fontId="31" fillId="4" borderId="22" xfId="1" applyNumberFormat="1" applyFont="1" applyFill="1" applyBorder="1" applyAlignment="1">
      <alignment horizontal="center" vertical="center"/>
    </xf>
    <xf numFmtId="0" fontId="29" fillId="4" borderId="22" xfId="1" applyFont="1" applyFill="1" applyBorder="1" applyAlignment="1">
      <alignment horizontal="center" vertical="center"/>
    </xf>
    <xf numFmtId="0" fontId="29" fillId="4" borderId="21" xfId="1" applyFont="1" applyFill="1" applyBorder="1" applyAlignment="1">
      <alignment horizontal="center" vertical="center"/>
    </xf>
    <xf numFmtId="0" fontId="29" fillId="4" borderId="23" xfId="1" applyFont="1" applyFill="1" applyBorder="1" applyAlignment="1">
      <alignment horizontal="center" vertical="center"/>
    </xf>
    <xf numFmtId="0" fontId="24" fillId="4" borderId="1" xfId="1" applyFont="1" applyFill="1" applyBorder="1" applyAlignment="1">
      <alignment horizontal="left" vertical="center"/>
    </xf>
    <xf numFmtId="0" fontId="24" fillId="4" borderId="3" xfId="1" applyFont="1" applyFill="1" applyBorder="1" applyAlignment="1">
      <alignment horizontal="left" vertical="center"/>
    </xf>
    <xf numFmtId="0" fontId="24" fillId="4" borderId="2" xfId="1" applyFont="1" applyFill="1" applyBorder="1" applyAlignment="1">
      <alignment horizontal="left" vertical="center"/>
    </xf>
    <xf numFmtId="0" fontId="24" fillId="4" borderId="6" xfId="1" applyFont="1" applyFill="1" applyBorder="1" applyAlignment="1">
      <alignment horizontal="left" vertical="center"/>
    </xf>
    <xf numFmtId="0" fontId="24" fillId="4" borderId="7" xfId="1" applyFont="1" applyFill="1" applyBorder="1" applyAlignment="1">
      <alignment horizontal="left" vertical="center"/>
    </xf>
    <xf numFmtId="0" fontId="24" fillId="4" borderId="8" xfId="1" applyFont="1" applyFill="1" applyBorder="1" applyAlignment="1">
      <alignment horizontal="left" vertical="center"/>
    </xf>
    <xf numFmtId="1" fontId="1" fillId="4" borderId="22" xfId="1" applyNumberFormat="1" applyFill="1" applyBorder="1" applyAlignment="1">
      <alignment horizontal="center" vertical="center"/>
    </xf>
    <xf numFmtId="0" fontId="25" fillId="2" borderId="0" xfId="1" applyFont="1" applyFill="1" applyAlignment="1">
      <alignment horizontal="left" vertical="center"/>
    </xf>
    <xf numFmtId="0" fontId="23" fillId="2" borderId="0" xfId="0" applyFont="1" applyFill="1"/>
    <xf numFmtId="0" fontId="23" fillId="2" borderId="5" xfId="0" applyFont="1" applyFill="1" applyBorder="1"/>
    <xf numFmtId="0" fontId="29" fillId="4" borderId="1" xfId="1" applyFont="1" applyFill="1" applyBorder="1" applyAlignment="1">
      <alignment horizontal="center" vertical="center"/>
    </xf>
    <xf numFmtId="0" fontId="29" fillId="4" borderId="3" xfId="1" applyFont="1" applyFill="1" applyBorder="1" applyAlignment="1">
      <alignment horizontal="center" vertical="center"/>
    </xf>
    <xf numFmtId="0" fontId="29" fillId="4" borderId="2" xfId="1" applyFont="1" applyFill="1" applyBorder="1" applyAlignment="1">
      <alignment horizontal="center" vertical="center"/>
    </xf>
    <xf numFmtId="0" fontId="29" fillId="4" borderId="6" xfId="1" applyFont="1" applyFill="1" applyBorder="1" applyAlignment="1">
      <alignment horizontal="center" vertical="center"/>
    </xf>
    <xf numFmtId="0" fontId="29" fillId="4" borderId="7" xfId="1" applyFont="1" applyFill="1" applyBorder="1" applyAlignment="1">
      <alignment horizontal="center" vertical="center"/>
    </xf>
    <xf numFmtId="0" fontId="29" fillId="4" borderId="8" xfId="1" applyFont="1" applyFill="1" applyBorder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0" fontId="1" fillId="4" borderId="0" xfId="1" applyFill="1" applyAlignment="1">
      <alignment horizontal="center" vertical="center"/>
    </xf>
    <xf numFmtId="0" fontId="1" fillId="4" borderId="5" xfId="1" applyFill="1" applyBorder="1" applyAlignment="1">
      <alignment horizontal="center" vertical="center"/>
    </xf>
    <xf numFmtId="0" fontId="1" fillId="4" borderId="6" xfId="1" applyFill="1" applyBorder="1" applyAlignment="1">
      <alignment horizontal="center" vertical="center"/>
    </xf>
    <xf numFmtId="0" fontId="1" fillId="4" borderId="7" xfId="1" applyFill="1" applyBorder="1" applyAlignment="1">
      <alignment horizontal="center" vertical="center"/>
    </xf>
    <xf numFmtId="0" fontId="1" fillId="4" borderId="8" xfId="1" applyFill="1" applyBorder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16" fillId="3" borderId="1" xfId="1" applyFont="1" applyFill="1" applyBorder="1" applyAlignment="1">
      <alignment horizontal="left" vertical="center"/>
    </xf>
    <xf numFmtId="0" fontId="16" fillId="3" borderId="2" xfId="1" applyFont="1" applyFill="1" applyBorder="1" applyAlignment="1">
      <alignment horizontal="left" vertical="center"/>
    </xf>
    <xf numFmtId="0" fontId="16" fillId="3" borderId="6" xfId="1" applyFont="1" applyFill="1" applyBorder="1" applyAlignment="1">
      <alignment horizontal="left" vertical="center"/>
    </xf>
    <xf numFmtId="0" fontId="16" fillId="3" borderId="8" xfId="1" applyFont="1" applyFill="1" applyBorder="1" applyAlignment="1">
      <alignment horizontal="left" vertical="center"/>
    </xf>
    <xf numFmtId="0" fontId="18" fillId="5" borderId="3" xfId="1" applyFont="1" applyFill="1" applyBorder="1" applyAlignment="1">
      <alignment horizontal="left" vertical="center"/>
    </xf>
    <xf numFmtId="0" fontId="18" fillId="5" borderId="7" xfId="1" applyFont="1" applyFill="1" applyBorder="1" applyAlignment="1">
      <alignment horizontal="left" vertical="center"/>
    </xf>
    <xf numFmtId="0" fontId="16" fillId="3" borderId="4" xfId="1" applyFont="1" applyFill="1" applyBorder="1" applyAlignment="1">
      <alignment horizontal="left" vertical="center"/>
    </xf>
    <xf numFmtId="0" fontId="16" fillId="3" borderId="5" xfId="1" applyFont="1" applyFill="1" applyBorder="1" applyAlignment="1">
      <alignment horizontal="left" vertical="center"/>
    </xf>
    <xf numFmtId="0" fontId="1" fillId="3" borderId="17" xfId="1" applyFill="1" applyBorder="1" applyAlignment="1">
      <alignment horizontal="center" vertical="center"/>
    </xf>
    <xf numFmtId="0" fontId="1" fillId="3" borderId="18" xfId="1" applyFill="1" applyBorder="1" applyAlignment="1">
      <alignment horizontal="center" vertical="center"/>
    </xf>
    <xf numFmtId="0" fontId="1" fillId="3" borderId="19" xfId="1" applyFill="1" applyBorder="1" applyAlignment="1">
      <alignment horizontal="center" vertical="center"/>
    </xf>
    <xf numFmtId="0" fontId="18" fillId="5" borderId="0" xfId="1" applyFont="1" applyFill="1" applyAlignment="1">
      <alignment horizontal="left" vertical="center"/>
    </xf>
    <xf numFmtId="0" fontId="1" fillId="6" borderId="22" xfId="1" applyFill="1" applyBorder="1" applyAlignment="1">
      <alignment horizontal="center"/>
    </xf>
    <xf numFmtId="0" fontId="1" fillId="6" borderId="21" xfId="1" applyFill="1" applyBorder="1" applyAlignment="1">
      <alignment horizontal="center"/>
    </xf>
    <xf numFmtId="0" fontId="1" fillId="6" borderId="23" xfId="1" applyFill="1" applyBorder="1" applyAlignment="1">
      <alignment horizontal="center"/>
    </xf>
    <xf numFmtId="0" fontId="20" fillId="6" borderId="22" xfId="1" applyFont="1" applyFill="1" applyBorder="1" applyAlignment="1">
      <alignment horizontal="center" vertical="center" wrapText="1"/>
    </xf>
    <xf numFmtId="0" fontId="20" fillId="6" borderId="21" xfId="1" applyFont="1" applyFill="1" applyBorder="1" applyAlignment="1">
      <alignment horizontal="center" vertical="center" wrapText="1"/>
    </xf>
    <xf numFmtId="0" fontId="20" fillId="6" borderId="23" xfId="1" applyFont="1" applyFill="1" applyBorder="1" applyAlignment="1">
      <alignment horizontal="center" vertical="center" wrapText="1"/>
    </xf>
    <xf numFmtId="15" fontId="18" fillId="5" borderId="3" xfId="1" applyNumberFormat="1" applyFont="1" applyFill="1" applyBorder="1" applyAlignment="1">
      <alignment horizontal="left" vertical="center"/>
    </xf>
    <xf numFmtId="0" fontId="1" fillId="5" borderId="12" xfId="1" applyFill="1" applyBorder="1" applyAlignment="1">
      <alignment horizontal="center"/>
    </xf>
    <xf numFmtId="0" fontId="1" fillId="5" borderId="14" xfId="1" applyFill="1" applyBorder="1" applyAlignment="1">
      <alignment horizontal="center"/>
    </xf>
    <xf numFmtId="0" fontId="19" fillId="3" borderId="1" xfId="1" applyFont="1" applyFill="1" applyBorder="1" applyAlignment="1">
      <alignment horizontal="left" vertical="center"/>
    </xf>
    <xf numFmtId="0" fontId="19" fillId="3" borderId="2" xfId="1" applyFont="1" applyFill="1" applyBorder="1" applyAlignment="1">
      <alignment horizontal="left" vertical="center"/>
    </xf>
    <xf numFmtId="0" fontId="19" fillId="3" borderId="6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 vertical="center"/>
    </xf>
    <xf numFmtId="164" fontId="18" fillId="5" borderId="21" xfId="1" applyNumberFormat="1" applyFont="1" applyFill="1" applyBorder="1" applyAlignment="1">
      <alignment horizontal="left" vertical="center"/>
    </xf>
    <xf numFmtId="0" fontId="13" fillId="2" borderId="9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/>
    </xf>
    <xf numFmtId="0" fontId="13" fillId="2" borderId="14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4" fontId="1" fillId="0" borderId="0" xfId="1" applyNumberFormat="1"/>
  </cellXfs>
  <cellStyles count="2">
    <cellStyle name="Normal" xfId="0" builtinId="0"/>
    <cellStyle name="Normal 3" xfId="1" xr:uid="{2E3AA86A-742F-449F-BBF6-E8E8900EE5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5272CA3-2D66-489F-BAE8-C7C301D39B3E}"/>
            </a:ext>
          </a:extLst>
        </xdr:cNvPr>
        <xdr:cNvGrpSpPr>
          <a:grpSpLocks/>
        </xdr:cNvGrpSpPr>
      </xdr:nvGrpSpPr>
      <xdr:grpSpPr bwMode="auto">
        <a:xfrm>
          <a:off x="161993" y="384513"/>
          <a:ext cx="1010730" cy="1312153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239BE665-365C-4BBC-85D0-1AED46C52097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DC8C5127-031F-4BDB-871F-54E1A3CA897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BA078AD5-F1BC-4266-A9ED-7969E7F8EBD5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9DCC4187-C582-40B6-BE5A-8DB8DD4EAEA7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28DD25BC-93E5-4012-A609-09926665B704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7DD73FB-0663-44DF-B902-48274A693D9B}"/>
            </a:ext>
          </a:extLst>
        </xdr:cNvPr>
        <xdr:cNvGrpSpPr>
          <a:grpSpLocks/>
        </xdr:cNvGrpSpPr>
      </xdr:nvGrpSpPr>
      <xdr:grpSpPr bwMode="auto">
        <a:xfrm>
          <a:off x="162379" y="377371"/>
          <a:ext cx="1007835" cy="1199243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827AA225-ACF2-4ABE-A322-A4C5BAAC9666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567D0FFA-B25F-4BF3-916C-A37B952172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2BDC2CFE-FC3E-4FA8-8A78-04F2690D43F3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7B623978-BDDB-491D-96E4-7B7D19B10782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98E7DA0D-0FB1-410A-9890-1BBA3071239F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11</xdr:col>
      <xdr:colOff>209550</xdr:colOff>
      <xdr:row>87</xdr:row>
      <xdr:rowOff>177800</xdr:rowOff>
    </xdr:from>
    <xdr:to>
      <xdr:col>18</xdr:col>
      <xdr:colOff>190500</xdr:colOff>
      <xdr:row>91</xdr:row>
      <xdr:rowOff>146050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AE06B48-F4D1-433F-A068-4F4472682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6950" y="14071600"/>
          <a:ext cx="171450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911DC08-12C8-4A8E-9F68-612546059B1E}"/>
            </a:ext>
          </a:extLst>
        </xdr:cNvPr>
        <xdr:cNvGrpSpPr>
          <a:grpSpLocks/>
        </xdr:cNvGrpSpPr>
      </xdr:nvGrpSpPr>
      <xdr:grpSpPr bwMode="auto">
        <a:xfrm>
          <a:off x="154641" y="385109"/>
          <a:ext cx="1005168" cy="1179232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26A7F967-DE05-486F-93AE-7129D4B7B1CF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C12C8A39-12B4-4F3F-9570-3D7C03EF81F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EF8E6183-EEAB-484B-B269-155BF95EC1D8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E3ACDFC1-93E8-4C10-8888-203A1411B272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D39483B3-1408-4462-A311-9ABBCFF53174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12</xdr:col>
      <xdr:colOff>50800</xdr:colOff>
      <xdr:row>88</xdr:row>
      <xdr:rowOff>67733</xdr:rowOff>
    </xdr:from>
    <xdr:to>
      <xdr:col>19</xdr:col>
      <xdr:colOff>65618</xdr:colOff>
      <xdr:row>92</xdr:row>
      <xdr:rowOff>38099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20D7DC8-9EB7-49A4-A6D5-A5B119A6A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5850" y="14152033"/>
          <a:ext cx="1710268" cy="681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183C19C-4212-46A4-92D8-8F3D63512059}"/>
            </a:ext>
          </a:extLst>
        </xdr:cNvPr>
        <xdr:cNvGrpSpPr>
          <a:grpSpLocks/>
        </xdr:cNvGrpSpPr>
      </xdr:nvGrpSpPr>
      <xdr:grpSpPr bwMode="auto">
        <a:xfrm>
          <a:off x="159160" y="380590"/>
          <a:ext cx="1006372" cy="1183149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36812CF9-4B3E-4169-9E15-2B44E8115796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12C1DEFD-2985-4B70-BCB3-593C02E7598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5EA89476-046B-4F33-8B0E-30DBA198B369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643C18A5-A6D6-43AA-8365-C42C7A8EE513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14BAD903-1CEF-432B-890F-3B32544791FE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11</xdr:col>
      <xdr:colOff>25400</xdr:colOff>
      <xdr:row>88</xdr:row>
      <xdr:rowOff>25400</xdr:rowOff>
    </xdr:from>
    <xdr:to>
      <xdr:col>18</xdr:col>
      <xdr:colOff>6350</xdr:colOff>
      <xdr:row>92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02551A4-47CD-4A73-9CFF-EC0C7ABE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1410970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7D2909C-DEE8-472E-A61C-E62BF8C52AAD}"/>
            </a:ext>
          </a:extLst>
        </xdr:cNvPr>
        <xdr:cNvGrpSpPr>
          <a:grpSpLocks/>
        </xdr:cNvGrpSpPr>
      </xdr:nvGrpSpPr>
      <xdr:grpSpPr bwMode="auto">
        <a:xfrm>
          <a:off x="156796" y="382954"/>
          <a:ext cx="1013069" cy="1171331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517D7361-6823-4EB2-A2B1-F3C874FF23E7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4F4EBB16-C8D0-4D0A-B8B3-02705281215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6E068D7A-4970-430C-B552-B38F86F31E6E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E415601C-5A66-4A06-BDB1-F99BCB6F97A8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F74ABDC2-A97A-46D6-9A55-5AA84DE1DBBE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13</xdr:col>
      <xdr:colOff>82550</xdr:colOff>
      <xdr:row>88</xdr:row>
      <xdr:rowOff>0</xdr:rowOff>
    </xdr:from>
    <xdr:to>
      <xdr:col>21</xdr:col>
      <xdr:colOff>31750</xdr:colOff>
      <xdr:row>91</xdr:row>
      <xdr:rowOff>165100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E4D97DC-02F8-435F-9C86-FFC3BBB75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408430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1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1</v>
          </cell>
          <cell r="AC10">
            <v>1</v>
          </cell>
          <cell r="AD10">
            <v>2</v>
          </cell>
          <cell r="AF10">
            <v>2</v>
          </cell>
          <cell r="AG10">
            <v>1</v>
          </cell>
        </row>
        <row r="13">
          <cell r="F13" t="str">
            <v>1011094016900169</v>
          </cell>
        </row>
        <row r="16">
          <cell r="F16" t="str">
            <v>dr. Teguh Harjono Karjadi, SpPD, K-AI</v>
          </cell>
        </row>
        <row r="18">
          <cell r="F18" t="str">
            <v>Surabaya, 13 Juli 1959</v>
          </cell>
        </row>
        <row r="20">
          <cell r="F20" t="str">
            <v>Alergi-Imunologi Klinik</v>
          </cell>
        </row>
        <row r="21">
          <cell r="F21" t="str">
            <v>29 Agustus 2016 - 29 Agustus 2021</v>
          </cell>
        </row>
        <row r="23">
          <cell r="F23">
            <v>44755</v>
          </cell>
        </row>
        <row r="25">
          <cell r="F25" t="str">
            <v>PP Laguna Blok B4/8 RT 04/021</v>
          </cell>
        </row>
        <row r="28">
          <cell r="F28" t="str">
            <v>Mekar Sari</v>
          </cell>
        </row>
        <row r="29">
          <cell r="F29" t="str">
            <v>Cimanggis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9">
          <cell r="F39" t="str">
            <v>021-3904546</v>
          </cell>
        </row>
        <row r="41">
          <cell r="F41" t="str">
            <v>081291096235</v>
          </cell>
        </row>
        <row r="43">
          <cell r="F43" t="str">
            <v>teguh_karjadi@yahoo.com</v>
          </cell>
        </row>
      </sheetData>
      <sheetData sheetId="2">
        <row r="40">
          <cell r="H40">
            <v>32</v>
          </cell>
        </row>
        <row r="85">
          <cell r="H85">
            <v>22</v>
          </cell>
        </row>
        <row r="119">
          <cell r="G119">
            <v>15</v>
          </cell>
        </row>
        <row r="136">
          <cell r="G136">
            <v>0</v>
          </cell>
        </row>
        <row r="152">
          <cell r="G152">
            <v>0</v>
          </cell>
        </row>
        <row r="169">
          <cell r="H169">
            <v>5</v>
          </cell>
        </row>
        <row r="198">
          <cell r="G198">
            <v>0</v>
          </cell>
        </row>
      </sheetData>
      <sheetData sheetId="3">
        <row r="42">
          <cell r="G42">
            <v>107</v>
          </cell>
        </row>
        <row r="106">
          <cell r="G106">
            <v>0</v>
          </cell>
        </row>
      </sheetData>
      <sheetData sheetId="4">
        <row r="26">
          <cell r="G26">
            <v>0</v>
          </cell>
        </row>
        <row r="53">
          <cell r="G53">
            <v>30</v>
          </cell>
        </row>
        <row r="80">
          <cell r="G80">
            <v>0</v>
          </cell>
        </row>
        <row r="115">
          <cell r="H115">
            <v>0</v>
          </cell>
        </row>
      </sheetData>
      <sheetData sheetId="5">
        <row r="20">
          <cell r="H20">
            <v>0</v>
          </cell>
        </row>
        <row r="43">
          <cell r="J43">
            <v>14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18</v>
          </cell>
        </row>
        <row r="69">
          <cell r="G69">
            <v>14.125</v>
          </cell>
        </row>
        <row r="88">
          <cell r="G88">
            <v>0</v>
          </cell>
        </row>
        <row r="106">
          <cell r="G106">
            <v>0</v>
          </cell>
        </row>
        <row r="123">
          <cell r="G123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3">
          <cell r="F13">
            <v>1</v>
          </cell>
          <cell r="G13">
            <v>1</v>
          </cell>
          <cell r="H13">
            <v>0</v>
          </cell>
          <cell r="I13">
            <v>4</v>
          </cell>
          <cell r="K13">
            <v>1</v>
          </cell>
          <cell r="L13">
            <v>8</v>
          </cell>
          <cell r="M13">
            <v>0</v>
          </cell>
          <cell r="N13">
            <v>9</v>
          </cell>
          <cell r="O13">
            <v>0</v>
          </cell>
        </row>
        <row r="16">
          <cell r="F16">
            <v>1</v>
          </cell>
          <cell r="G16">
            <v>0</v>
          </cell>
          <cell r="H16">
            <v>1</v>
          </cell>
          <cell r="J16">
            <v>1</v>
          </cell>
          <cell r="K16">
            <v>0</v>
          </cell>
          <cell r="L16">
            <v>9</v>
          </cell>
          <cell r="M16">
            <v>4</v>
          </cell>
          <cell r="O16">
            <v>0</v>
          </cell>
          <cell r="P16">
            <v>1</v>
          </cell>
          <cell r="Q16">
            <v>6</v>
          </cell>
          <cell r="R16">
            <v>9</v>
          </cell>
          <cell r="T16">
            <v>0</v>
          </cell>
          <cell r="U16">
            <v>0</v>
          </cell>
          <cell r="W16">
            <v>1</v>
          </cell>
          <cell r="Y16">
            <v>6</v>
          </cell>
          <cell r="AA16">
            <v>9</v>
          </cell>
        </row>
        <row r="18">
          <cell r="F18" t="str">
            <v>Teguh H. Karjadi</v>
          </cell>
        </row>
        <row r="20">
          <cell r="F20" t="str">
            <v>Surabaya, 13 Juli 1959</v>
          </cell>
        </row>
        <row r="22">
          <cell r="F22">
            <v>21744</v>
          </cell>
        </row>
        <row r="23">
          <cell r="F23" t="str">
            <v>Alergi-Imunologi Klinik</v>
          </cell>
        </row>
        <row r="27">
          <cell r="F27" t="str">
            <v>PP Laguna Blok B4/8 RT 04/021</v>
          </cell>
        </row>
        <row r="30">
          <cell r="F30" t="str">
            <v>Mekar Sari</v>
          </cell>
        </row>
        <row r="31">
          <cell r="F31" t="str">
            <v>Cimanggis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9">
          <cell r="F39" t="str">
            <v>021-3141160</v>
          </cell>
        </row>
        <row r="41">
          <cell r="F41" t="str">
            <v>021-3904546</v>
          </cell>
        </row>
        <row r="43">
          <cell r="F43" t="str">
            <v>081291096235</v>
          </cell>
        </row>
        <row r="45">
          <cell r="F45" t="str">
            <v>teguh_karjadi@yahoo.com</v>
          </cell>
        </row>
      </sheetData>
      <sheetData sheetId="2">
        <row r="13">
          <cell r="I13">
            <v>32</v>
          </cell>
        </row>
        <row r="30">
          <cell r="H30">
            <v>6</v>
          </cell>
        </row>
        <row r="48">
          <cell r="H48">
            <v>4</v>
          </cell>
        </row>
        <row r="105">
          <cell r="I105">
            <v>30</v>
          </cell>
        </row>
        <row r="122">
          <cell r="G122">
            <v>15</v>
          </cell>
        </row>
        <row r="152">
          <cell r="G152">
            <v>0</v>
          </cell>
        </row>
        <row r="168">
          <cell r="G168">
            <v>0</v>
          </cell>
        </row>
        <row r="185">
          <cell r="H185">
            <v>0</v>
          </cell>
        </row>
      </sheetData>
      <sheetData sheetId="3">
        <row r="13">
          <cell r="H13">
            <v>32</v>
          </cell>
        </row>
        <row r="78">
          <cell r="G78">
            <v>0</v>
          </cell>
        </row>
        <row r="114">
          <cell r="G114">
            <v>0</v>
          </cell>
        </row>
      </sheetData>
      <sheetData sheetId="4">
        <row r="26">
          <cell r="I26">
            <v>10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5</v>
          </cell>
        </row>
      </sheetData>
      <sheetData sheetId="5">
        <row r="12">
          <cell r="J12">
            <v>21</v>
          </cell>
        </row>
        <row r="38">
          <cell r="I38">
            <v>0</v>
          </cell>
        </row>
        <row r="52">
          <cell r="I52">
            <v>0</v>
          </cell>
        </row>
        <row r="74">
          <cell r="G74">
            <v>0</v>
          </cell>
        </row>
        <row r="91">
          <cell r="F91">
            <v>0</v>
          </cell>
        </row>
        <row r="109">
          <cell r="F109">
            <v>0</v>
          </cell>
        </row>
        <row r="127">
          <cell r="F127">
            <v>0</v>
          </cell>
        </row>
        <row r="145">
          <cell r="G145">
            <v>0</v>
          </cell>
        </row>
      </sheetData>
      <sheetData sheetId="6">
        <row r="10">
          <cell r="G10">
            <v>0</v>
          </cell>
        </row>
        <row r="70">
          <cell r="H70">
            <v>61.25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3">
          <cell r="F13">
            <v>1</v>
          </cell>
          <cell r="G13">
            <v>1</v>
          </cell>
          <cell r="H13">
            <v>0</v>
          </cell>
          <cell r="I13">
            <v>4</v>
          </cell>
          <cell r="K13">
            <v>1</v>
          </cell>
          <cell r="L13">
            <v>8</v>
          </cell>
          <cell r="M13">
            <v>0</v>
          </cell>
          <cell r="N13">
            <v>9</v>
          </cell>
          <cell r="O13">
            <v>0</v>
          </cell>
        </row>
        <row r="16">
          <cell r="F16">
            <v>1</v>
          </cell>
          <cell r="G16">
            <v>0</v>
          </cell>
          <cell r="H16">
            <v>1</v>
          </cell>
          <cell r="J16">
            <v>1</v>
          </cell>
          <cell r="K16">
            <v>0</v>
          </cell>
          <cell r="L16">
            <v>9</v>
          </cell>
          <cell r="M16">
            <v>4</v>
          </cell>
          <cell r="O16">
            <v>0</v>
          </cell>
          <cell r="P16">
            <v>1</v>
          </cell>
          <cell r="Q16">
            <v>6</v>
          </cell>
          <cell r="R16">
            <v>9</v>
          </cell>
          <cell r="T16">
            <v>0</v>
          </cell>
          <cell r="U16">
            <v>0</v>
          </cell>
          <cell r="W16">
            <v>1</v>
          </cell>
          <cell r="Y16">
            <v>6</v>
          </cell>
          <cell r="AA16">
            <v>9</v>
          </cell>
        </row>
        <row r="18">
          <cell r="F18" t="str">
            <v>Teguh H. Karjadi</v>
          </cell>
        </row>
        <row r="20">
          <cell r="F20" t="str">
            <v>Surabaya, 13 Juli 1959</v>
          </cell>
        </row>
        <row r="22">
          <cell r="F22">
            <v>21744</v>
          </cell>
        </row>
        <row r="23">
          <cell r="F23" t="str">
            <v>Alergi-Imunologi Klinik</v>
          </cell>
        </row>
        <row r="25">
          <cell r="F25">
            <v>44755</v>
          </cell>
        </row>
        <row r="27">
          <cell r="F27" t="str">
            <v>PP Laguna Blok B4/8 RT 04/021</v>
          </cell>
        </row>
        <row r="30">
          <cell r="F30" t="str">
            <v>Mekar Sari</v>
          </cell>
        </row>
        <row r="31">
          <cell r="F31" t="str">
            <v>Cimanggis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9">
          <cell r="F39" t="str">
            <v>021-3141160</v>
          </cell>
        </row>
        <row r="41">
          <cell r="F41" t="str">
            <v>021-3904546</v>
          </cell>
        </row>
        <row r="43">
          <cell r="F43" t="str">
            <v>081291096235</v>
          </cell>
        </row>
        <row r="45">
          <cell r="F45" t="str">
            <v>teguh_karjadi@yahoo.com</v>
          </cell>
        </row>
      </sheetData>
      <sheetData sheetId="2">
        <row r="13">
          <cell r="I13">
            <v>40</v>
          </cell>
        </row>
        <row r="30">
          <cell r="H30">
            <v>4</v>
          </cell>
        </row>
        <row r="48">
          <cell r="H48">
            <v>4</v>
          </cell>
        </row>
        <row r="105">
          <cell r="I105">
            <v>0</v>
          </cell>
        </row>
        <row r="122">
          <cell r="G122">
            <v>20</v>
          </cell>
        </row>
        <row r="152">
          <cell r="G152">
            <v>5</v>
          </cell>
        </row>
        <row r="168">
          <cell r="G168">
            <v>0</v>
          </cell>
        </row>
        <row r="185">
          <cell r="H185">
            <v>0</v>
          </cell>
        </row>
      </sheetData>
      <sheetData sheetId="3">
        <row r="13">
          <cell r="H13">
            <v>41</v>
          </cell>
        </row>
        <row r="78">
          <cell r="G78">
            <v>0</v>
          </cell>
        </row>
        <row r="114">
          <cell r="G114">
            <v>0</v>
          </cell>
        </row>
      </sheetData>
      <sheetData sheetId="4">
        <row r="26">
          <cell r="I26">
            <v>10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0</v>
          </cell>
        </row>
      </sheetData>
      <sheetData sheetId="5">
        <row r="12">
          <cell r="J12">
            <v>0</v>
          </cell>
        </row>
        <row r="38">
          <cell r="I38">
            <v>0</v>
          </cell>
        </row>
        <row r="52">
          <cell r="I52">
            <v>0</v>
          </cell>
        </row>
        <row r="74">
          <cell r="G74">
            <v>0</v>
          </cell>
        </row>
        <row r="91">
          <cell r="F91">
            <v>0</v>
          </cell>
        </row>
        <row r="109">
          <cell r="F109">
            <v>0</v>
          </cell>
        </row>
        <row r="127">
          <cell r="F127">
            <v>0</v>
          </cell>
        </row>
        <row r="145">
          <cell r="G145">
            <v>0</v>
          </cell>
        </row>
      </sheetData>
      <sheetData sheetId="6">
        <row r="10">
          <cell r="G10">
            <v>18</v>
          </cell>
        </row>
        <row r="89">
          <cell r="H89">
            <v>90.375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8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8</v>
          </cell>
          <cell r="AC10">
            <v>1</v>
          </cell>
          <cell r="AD10">
            <v>2</v>
          </cell>
          <cell r="AF10">
            <v>1</v>
          </cell>
          <cell r="AG10">
            <v>8</v>
          </cell>
        </row>
        <row r="13">
          <cell r="F13">
            <v>1</v>
          </cell>
          <cell r="G13">
            <v>1</v>
          </cell>
          <cell r="H13">
            <v>0</v>
          </cell>
          <cell r="I13">
            <v>4</v>
          </cell>
          <cell r="K13">
            <v>1</v>
          </cell>
          <cell r="L13">
            <v>8</v>
          </cell>
          <cell r="M13">
            <v>0</v>
          </cell>
          <cell r="N13">
            <v>9</v>
          </cell>
          <cell r="O13">
            <v>0</v>
          </cell>
        </row>
        <row r="16">
          <cell r="F16">
            <v>1</v>
          </cell>
          <cell r="G16">
            <v>0</v>
          </cell>
          <cell r="H16">
            <v>1</v>
          </cell>
          <cell r="J16">
            <v>1</v>
          </cell>
          <cell r="K16">
            <v>0</v>
          </cell>
          <cell r="L16">
            <v>9</v>
          </cell>
          <cell r="M16">
            <v>4</v>
          </cell>
          <cell r="O16">
            <v>0</v>
          </cell>
          <cell r="P16">
            <v>1</v>
          </cell>
          <cell r="Q16">
            <v>6</v>
          </cell>
          <cell r="R16">
            <v>9</v>
          </cell>
          <cell r="T16">
            <v>0</v>
          </cell>
          <cell r="U16">
            <v>0</v>
          </cell>
          <cell r="W16">
            <v>1</v>
          </cell>
          <cell r="Y16">
            <v>6</v>
          </cell>
          <cell r="AA16">
            <v>9</v>
          </cell>
        </row>
        <row r="18">
          <cell r="F18" t="str">
            <v>Teguh H. Karjadi</v>
          </cell>
        </row>
        <row r="20">
          <cell r="F20" t="str">
            <v>Surabaya, 13 Juli 1959</v>
          </cell>
        </row>
        <row r="22">
          <cell r="F22">
            <v>21744</v>
          </cell>
        </row>
        <row r="23">
          <cell r="F23" t="str">
            <v>Alergi-Imunologi Klinik</v>
          </cell>
        </row>
        <row r="27">
          <cell r="F27" t="str">
            <v>PP Laguna Blok B4/8 RT 04/021</v>
          </cell>
        </row>
        <row r="30">
          <cell r="F30" t="str">
            <v>Mekar Sari</v>
          </cell>
        </row>
        <row r="31">
          <cell r="F31" t="str">
            <v>Cimanggis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9">
          <cell r="F39" t="str">
            <v>021-3141160</v>
          </cell>
        </row>
        <row r="41">
          <cell r="F41" t="str">
            <v>021-3904546</v>
          </cell>
        </row>
        <row r="43">
          <cell r="F43" t="str">
            <v>081291096235</v>
          </cell>
        </row>
        <row r="45">
          <cell r="F45" t="str">
            <v>teguh_karjadi@yahoo.com</v>
          </cell>
        </row>
      </sheetData>
      <sheetData sheetId="2">
        <row r="13">
          <cell r="I13">
            <v>38</v>
          </cell>
        </row>
        <row r="30">
          <cell r="H30">
            <v>4</v>
          </cell>
        </row>
        <row r="48">
          <cell r="H48">
            <v>2</v>
          </cell>
        </row>
        <row r="105">
          <cell r="I105">
            <v>0</v>
          </cell>
        </row>
        <row r="122">
          <cell r="G122">
            <v>20</v>
          </cell>
        </row>
        <row r="152">
          <cell r="G152">
            <v>5</v>
          </cell>
        </row>
        <row r="168">
          <cell r="G168">
            <v>0</v>
          </cell>
        </row>
        <row r="185">
          <cell r="H185">
            <v>0</v>
          </cell>
        </row>
      </sheetData>
      <sheetData sheetId="3">
        <row r="12">
          <cell r="H12">
            <v>36</v>
          </cell>
        </row>
        <row r="77">
          <cell r="G77">
            <v>0</v>
          </cell>
        </row>
        <row r="113">
          <cell r="G113">
            <v>0</v>
          </cell>
        </row>
      </sheetData>
      <sheetData sheetId="4">
        <row r="26">
          <cell r="I26">
            <v>5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2">
          <cell r="J12">
            <v>12</v>
          </cell>
        </row>
        <row r="38">
          <cell r="I38">
            <v>0</v>
          </cell>
        </row>
        <row r="52">
          <cell r="I52">
            <v>0</v>
          </cell>
        </row>
        <row r="74">
          <cell r="G74">
            <v>0</v>
          </cell>
        </row>
        <row r="91">
          <cell r="F91">
            <v>0</v>
          </cell>
        </row>
        <row r="109">
          <cell r="F109">
            <v>0</v>
          </cell>
        </row>
        <row r="127">
          <cell r="F127">
            <v>0</v>
          </cell>
        </row>
        <row r="145">
          <cell r="G145">
            <v>0</v>
          </cell>
        </row>
      </sheetData>
      <sheetData sheetId="6">
        <row r="10">
          <cell r="G10">
            <v>6</v>
          </cell>
        </row>
        <row r="75">
          <cell r="H75">
            <v>51.375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7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7</v>
          </cell>
          <cell r="AC10">
            <v>1</v>
          </cell>
          <cell r="AD10">
            <v>2</v>
          </cell>
          <cell r="AF10">
            <v>1</v>
          </cell>
          <cell r="AG10">
            <v>7</v>
          </cell>
        </row>
        <row r="13">
          <cell r="F13">
            <v>1</v>
          </cell>
          <cell r="G13">
            <v>1</v>
          </cell>
          <cell r="H13">
            <v>0</v>
          </cell>
          <cell r="I13">
            <v>4</v>
          </cell>
          <cell r="K13">
            <v>1</v>
          </cell>
          <cell r="L13">
            <v>8</v>
          </cell>
          <cell r="M13">
            <v>0</v>
          </cell>
          <cell r="N13">
            <v>9</v>
          </cell>
          <cell r="O13">
            <v>0</v>
          </cell>
        </row>
        <row r="16">
          <cell r="F16">
            <v>1</v>
          </cell>
          <cell r="G16">
            <v>0</v>
          </cell>
          <cell r="H16">
            <v>1</v>
          </cell>
          <cell r="J16">
            <v>1</v>
          </cell>
          <cell r="K16">
            <v>0</v>
          </cell>
          <cell r="L16">
            <v>9</v>
          </cell>
          <cell r="M16">
            <v>4</v>
          </cell>
          <cell r="O16">
            <v>0</v>
          </cell>
          <cell r="P16">
            <v>1</v>
          </cell>
          <cell r="Q16">
            <v>6</v>
          </cell>
          <cell r="R16">
            <v>9</v>
          </cell>
          <cell r="T16">
            <v>0</v>
          </cell>
          <cell r="U16">
            <v>0</v>
          </cell>
          <cell r="W16">
            <v>1</v>
          </cell>
          <cell r="Y16">
            <v>6</v>
          </cell>
          <cell r="AA16">
            <v>9</v>
          </cell>
        </row>
        <row r="18">
          <cell r="F18" t="str">
            <v>Teguh H. Karjadi</v>
          </cell>
        </row>
        <row r="20">
          <cell r="F20" t="str">
            <v>Surabaya, 13 Juli 1959</v>
          </cell>
        </row>
        <row r="22">
          <cell r="F22">
            <v>21744</v>
          </cell>
        </row>
        <row r="23">
          <cell r="F23" t="str">
            <v>Alergi-Imunologi Klinik</v>
          </cell>
        </row>
        <row r="27">
          <cell r="F27" t="str">
            <v>PP Laguna Blok B4/8 RT 04/021</v>
          </cell>
        </row>
        <row r="30">
          <cell r="F30" t="str">
            <v>Mekar Sari</v>
          </cell>
        </row>
        <row r="31">
          <cell r="F31" t="str">
            <v>Cimanggis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9">
          <cell r="F39" t="str">
            <v>021-3141160</v>
          </cell>
        </row>
        <row r="41">
          <cell r="F41" t="str">
            <v>021-3904546</v>
          </cell>
        </row>
        <row r="43">
          <cell r="F43" t="str">
            <v>081291096235</v>
          </cell>
        </row>
        <row r="45">
          <cell r="F45" t="str">
            <v>teguh_karjadi@yahoo.com</v>
          </cell>
        </row>
      </sheetData>
      <sheetData sheetId="2">
        <row r="16">
          <cell r="I16">
            <v>24</v>
          </cell>
        </row>
        <row r="33">
          <cell r="H33">
            <v>4</v>
          </cell>
        </row>
        <row r="51">
          <cell r="H51">
            <v>2</v>
          </cell>
        </row>
        <row r="108">
          <cell r="I108">
            <v>0</v>
          </cell>
        </row>
        <row r="125">
          <cell r="G125">
            <v>25</v>
          </cell>
        </row>
        <row r="155">
          <cell r="G155">
            <v>5</v>
          </cell>
        </row>
        <row r="171">
          <cell r="G171">
            <v>0</v>
          </cell>
        </row>
        <row r="188">
          <cell r="H188">
            <v>5</v>
          </cell>
        </row>
      </sheetData>
      <sheetData sheetId="3">
        <row r="14">
          <cell r="H14">
            <v>58</v>
          </cell>
        </row>
        <row r="79">
          <cell r="G79">
            <v>0</v>
          </cell>
        </row>
        <row r="115">
          <cell r="G115">
            <v>0</v>
          </cell>
        </row>
      </sheetData>
      <sheetData sheetId="4">
        <row r="26">
          <cell r="I26">
            <v>5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2">
          <cell r="J12">
            <v>5</v>
          </cell>
        </row>
        <row r="38">
          <cell r="I38">
            <v>0</v>
          </cell>
        </row>
        <row r="52">
          <cell r="I52">
            <v>0</v>
          </cell>
        </row>
        <row r="74">
          <cell r="G74">
            <v>0</v>
          </cell>
        </row>
        <row r="91">
          <cell r="F91">
            <v>0</v>
          </cell>
        </row>
        <row r="109">
          <cell r="F109">
            <v>0</v>
          </cell>
        </row>
        <row r="127">
          <cell r="F127">
            <v>0</v>
          </cell>
        </row>
        <row r="145">
          <cell r="G145">
            <v>0</v>
          </cell>
        </row>
      </sheetData>
      <sheetData sheetId="6">
        <row r="10">
          <cell r="G10">
            <v>6</v>
          </cell>
        </row>
        <row r="79">
          <cell r="H79">
            <v>89.75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C3937-AE2D-4333-A243-5E72E8F3B822}">
  <sheetPr>
    <tabColor rgb="FF7030A0"/>
  </sheetPr>
  <dimension ref="B2:BT174"/>
  <sheetViews>
    <sheetView showGridLines="0" tabSelected="1" topLeftCell="A65" zoomScale="47" zoomScaleNormal="75" zoomScaleSheetLayoutView="65" workbookViewId="0">
      <selection activeCell="AW78" sqref="AW78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30"/>
      <c r="C2" s="131"/>
      <c r="D2" s="130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1"/>
      <c r="U2" s="130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1"/>
    </row>
    <row r="3" spans="2:34" ht="15.5" x14ac:dyDescent="0.35">
      <c r="B3" s="133"/>
      <c r="C3" s="134"/>
      <c r="D3" s="331" t="s">
        <v>90</v>
      </c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3"/>
      <c r="U3" s="334" t="s">
        <v>1</v>
      </c>
      <c r="V3" s="318"/>
      <c r="W3" s="318"/>
      <c r="X3" s="318"/>
      <c r="Y3" s="318"/>
      <c r="Z3" s="318"/>
      <c r="AA3" s="318"/>
      <c r="AB3" s="318"/>
      <c r="AC3" s="318"/>
      <c r="AD3" s="318"/>
      <c r="AE3" s="318"/>
      <c r="AF3" s="318"/>
      <c r="AG3" s="318"/>
      <c r="AH3" s="335"/>
    </row>
    <row r="4" spans="2:34" ht="15.5" x14ac:dyDescent="0.35">
      <c r="B4" s="133"/>
      <c r="C4" s="134"/>
      <c r="D4" s="334" t="s">
        <v>91</v>
      </c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35"/>
      <c r="U4" s="135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4"/>
    </row>
    <row r="5" spans="2:34" ht="15.5" x14ac:dyDescent="0.35">
      <c r="B5" s="133"/>
      <c r="C5" s="134"/>
      <c r="D5" s="336" t="s">
        <v>92</v>
      </c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8"/>
      <c r="U5" s="339" t="s">
        <v>4</v>
      </c>
      <c r="V5" s="340"/>
      <c r="W5" s="340"/>
      <c r="X5" s="340"/>
      <c r="Y5" s="340"/>
      <c r="Z5" s="340"/>
      <c r="AA5" s="340"/>
      <c r="AB5" s="340"/>
      <c r="AC5" s="340"/>
      <c r="AD5" s="340"/>
      <c r="AE5" s="340"/>
      <c r="AF5" s="340"/>
      <c r="AG5" s="340"/>
      <c r="AH5" s="341"/>
    </row>
    <row r="6" spans="2:34" ht="21.75" customHeight="1" x14ac:dyDescent="0.35">
      <c r="B6" s="133"/>
      <c r="C6" s="134"/>
      <c r="D6" s="130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1"/>
      <c r="U6" s="342" t="s">
        <v>5</v>
      </c>
      <c r="V6" s="343"/>
      <c r="W6" s="343"/>
      <c r="X6" s="343"/>
      <c r="Y6" s="343"/>
      <c r="Z6" s="343"/>
      <c r="AA6" s="343"/>
      <c r="AB6" s="343"/>
      <c r="AC6" s="343"/>
      <c r="AD6" s="343"/>
      <c r="AE6" s="343"/>
      <c r="AF6" s="343"/>
      <c r="AG6" s="343"/>
      <c r="AH6" s="344"/>
    </row>
    <row r="7" spans="2:34" ht="15.5" x14ac:dyDescent="0.35">
      <c r="B7" s="133"/>
      <c r="C7" s="134"/>
      <c r="D7" s="137" t="s">
        <v>6</v>
      </c>
      <c r="E7" s="138" t="s">
        <v>7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40"/>
      <c r="S7" s="140"/>
      <c r="T7" s="141"/>
      <c r="U7" s="142"/>
      <c r="V7" s="317">
        <f>'[1]Form P2KB 01'!V7:X8</f>
        <v>2</v>
      </c>
      <c r="W7" s="318"/>
      <c r="X7" s="319"/>
      <c r="Y7" s="323">
        <f>'[1]Form P2KB 01'!Y7:Z8</f>
        <v>0</v>
      </c>
      <c r="Z7" s="324"/>
      <c r="AA7" s="143"/>
      <c r="AB7" s="323">
        <f>'[1]Form P2KB 01'!AB7:AD8</f>
        <v>2</v>
      </c>
      <c r="AC7" s="327"/>
      <c r="AD7" s="324"/>
      <c r="AE7" s="323">
        <f>'[1]Form P2KB 01'!AE7:AG8</f>
        <v>1</v>
      </c>
      <c r="AF7" s="327"/>
      <c r="AG7" s="324"/>
      <c r="AH7" s="144"/>
    </row>
    <row r="8" spans="2:34" ht="7.5" customHeight="1" x14ac:dyDescent="0.35">
      <c r="B8" s="133"/>
      <c r="C8" s="134"/>
      <c r="D8" s="137"/>
      <c r="E8" s="140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40"/>
      <c r="S8" s="140"/>
      <c r="T8" s="141"/>
      <c r="U8" s="142"/>
      <c r="V8" s="320"/>
      <c r="W8" s="321"/>
      <c r="X8" s="322"/>
      <c r="Y8" s="325"/>
      <c r="Z8" s="326"/>
      <c r="AA8" s="143"/>
      <c r="AB8" s="325"/>
      <c r="AC8" s="328"/>
      <c r="AD8" s="326"/>
      <c r="AE8" s="325"/>
      <c r="AF8" s="328"/>
      <c r="AG8" s="326"/>
      <c r="AH8" s="144"/>
    </row>
    <row r="9" spans="2:34" ht="12.75" customHeight="1" x14ac:dyDescent="0.35">
      <c r="B9" s="133"/>
      <c r="C9" s="134"/>
      <c r="D9" s="137" t="s">
        <v>6</v>
      </c>
      <c r="E9" s="138" t="s">
        <v>8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40"/>
      <c r="S9" s="140"/>
      <c r="T9" s="141"/>
      <c r="U9" s="142"/>
      <c r="V9" s="329" t="s">
        <v>9</v>
      </c>
      <c r="W9" s="329"/>
      <c r="X9" s="136"/>
      <c r="Y9" s="329" t="s">
        <v>10</v>
      </c>
      <c r="Z9" s="329"/>
      <c r="AA9" s="136"/>
      <c r="AB9" s="136"/>
      <c r="AC9" s="330" t="s">
        <v>9</v>
      </c>
      <c r="AD9" s="330"/>
      <c r="AE9" s="136"/>
      <c r="AF9" s="330" t="s">
        <v>10</v>
      </c>
      <c r="AG9" s="330"/>
      <c r="AH9" s="134"/>
    </row>
    <row r="10" spans="2:34" ht="13.5" customHeight="1" x14ac:dyDescent="0.35">
      <c r="B10" s="133"/>
      <c r="C10" s="134"/>
      <c r="D10" s="142"/>
      <c r="E10" s="138" t="s">
        <v>11</v>
      </c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38"/>
      <c r="S10" s="138"/>
      <c r="T10" s="146"/>
      <c r="U10" s="142"/>
      <c r="V10" s="147">
        <f>'[1]Form P2KB 01'!V10</f>
        <v>0</v>
      </c>
      <c r="W10" s="148">
        <f>'[1]Form P2KB 01'!W10</f>
        <v>1</v>
      </c>
      <c r="X10" s="149"/>
      <c r="Y10" s="148">
        <f>'[1]Form P2KB 01'!Y10</f>
        <v>2</v>
      </c>
      <c r="Z10" s="150">
        <f>'[1]Form P2KB 01'!Z10</f>
        <v>1</v>
      </c>
      <c r="AA10" s="315" t="s">
        <v>12</v>
      </c>
      <c r="AB10" s="316"/>
      <c r="AC10" s="148">
        <f>'[1]Form P2KB 01'!AC10</f>
        <v>1</v>
      </c>
      <c r="AD10" s="148">
        <f>'[1]Form P2KB 01'!AD10</f>
        <v>2</v>
      </c>
      <c r="AE10" s="149"/>
      <c r="AF10" s="148">
        <f>'[1]Form P2KB 01'!AF10</f>
        <v>2</v>
      </c>
      <c r="AG10" s="148">
        <f>'[1]Form P2KB 01'!AG10</f>
        <v>1</v>
      </c>
      <c r="AH10" s="134"/>
    </row>
    <row r="11" spans="2:34" ht="6" customHeight="1" x14ac:dyDescent="0.35">
      <c r="B11" s="151"/>
      <c r="C11" s="152"/>
      <c r="D11" s="151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2"/>
      <c r="U11" s="151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2"/>
    </row>
    <row r="12" spans="2:34" ht="4.5" customHeight="1" x14ac:dyDescent="0.35">
      <c r="B12" s="154"/>
      <c r="C12" s="155"/>
      <c r="D12" s="156"/>
      <c r="E12" s="157"/>
      <c r="F12" s="158"/>
      <c r="G12" s="158"/>
      <c r="H12" s="158"/>
      <c r="I12" s="159"/>
      <c r="J12" s="159"/>
      <c r="K12" s="159"/>
      <c r="L12" s="159"/>
      <c r="M12" s="159"/>
      <c r="N12" s="159"/>
      <c r="O12" s="159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</row>
    <row r="13" spans="2:34" ht="4.5" customHeight="1" x14ac:dyDescent="0.35">
      <c r="B13" s="305" t="s">
        <v>93</v>
      </c>
      <c r="C13" s="306"/>
      <c r="D13" s="160"/>
      <c r="E13" s="161"/>
      <c r="F13" s="309" t="str">
        <f>'[1]Form P2KB 01'!F13:AH15</f>
        <v>1011094016900169</v>
      </c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</row>
    <row r="14" spans="2:34" ht="15.5" x14ac:dyDescent="0.35">
      <c r="B14" s="311"/>
      <c r="C14" s="312"/>
      <c r="D14" s="162" t="s">
        <v>14</v>
      </c>
      <c r="E14" s="16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313"/>
      <c r="AF14" s="313"/>
      <c r="AG14" s="313"/>
      <c r="AH14" s="313"/>
    </row>
    <row r="15" spans="2:34" ht="6" customHeight="1" x14ac:dyDescent="0.35">
      <c r="B15" s="307"/>
      <c r="C15" s="308"/>
      <c r="D15" s="156"/>
      <c r="E15" s="158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  <c r="AC15" s="310"/>
      <c r="AD15" s="310"/>
      <c r="AE15" s="310"/>
      <c r="AF15" s="310"/>
      <c r="AG15" s="310"/>
      <c r="AH15" s="310"/>
    </row>
    <row r="16" spans="2:34" ht="4.5" customHeight="1" x14ac:dyDescent="0.35">
      <c r="B16" s="305" t="s">
        <v>16</v>
      </c>
      <c r="C16" s="306"/>
      <c r="D16" s="162"/>
      <c r="E16" s="163"/>
      <c r="F16" s="309" t="str">
        <f>'[1]Form P2KB 01'!F16:AG17</f>
        <v>dr. Teguh Harjono Karjadi, SpPD, K-AI</v>
      </c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164"/>
    </row>
    <row r="17" spans="2:34" ht="15.5" x14ac:dyDescent="0.35">
      <c r="B17" s="307"/>
      <c r="C17" s="308"/>
      <c r="D17" s="156" t="s">
        <v>14</v>
      </c>
      <c r="E17" s="158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10"/>
      <c r="Z17" s="310"/>
      <c r="AA17" s="310"/>
      <c r="AB17" s="310"/>
      <c r="AC17" s="310"/>
      <c r="AD17" s="310"/>
      <c r="AE17" s="310"/>
      <c r="AF17" s="310"/>
      <c r="AG17" s="310"/>
      <c r="AH17" s="165"/>
    </row>
    <row r="18" spans="2:34" ht="6.75" customHeight="1" x14ac:dyDescent="0.35">
      <c r="B18" s="305" t="s">
        <v>94</v>
      </c>
      <c r="C18" s="306"/>
      <c r="D18" s="162"/>
      <c r="E18" s="163"/>
      <c r="F18" s="309" t="str">
        <f>'[1]Form P2KB 01'!F18:AH19</f>
        <v>Surabaya, 13 Juli 1959</v>
      </c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</row>
    <row r="19" spans="2:34" ht="15.5" x14ac:dyDescent="0.35">
      <c r="B19" s="307"/>
      <c r="C19" s="308"/>
      <c r="D19" s="156" t="s">
        <v>14</v>
      </c>
      <c r="E19" s="158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10"/>
      <c r="AG19" s="310"/>
      <c r="AH19" s="310"/>
    </row>
    <row r="20" spans="2:34" ht="25.5" customHeight="1" x14ac:dyDescent="0.35">
      <c r="B20" s="154" t="s">
        <v>19</v>
      </c>
      <c r="C20" s="166"/>
      <c r="D20" s="156" t="s">
        <v>14</v>
      </c>
      <c r="E20" s="158"/>
      <c r="F20" s="314" t="str">
        <f>'[1]Form P2KB 01'!F20:AH20</f>
        <v>Alergi-Imunologi Klinik</v>
      </c>
      <c r="G20" s="314"/>
      <c r="H20" s="314"/>
      <c r="I20" s="314"/>
      <c r="J20" s="314"/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4"/>
      <c r="Y20" s="314"/>
      <c r="Z20" s="314"/>
      <c r="AA20" s="314"/>
      <c r="AB20" s="314"/>
      <c r="AC20" s="314"/>
      <c r="AD20" s="314"/>
      <c r="AE20" s="314"/>
      <c r="AF20" s="314"/>
      <c r="AG20" s="314"/>
      <c r="AH20" s="314"/>
    </row>
    <row r="21" spans="2:34" ht="5.25" customHeight="1" x14ac:dyDescent="0.35">
      <c r="B21" s="305" t="s">
        <v>95</v>
      </c>
      <c r="C21" s="306"/>
      <c r="D21" s="162"/>
      <c r="E21" s="163"/>
      <c r="F21" s="309" t="str">
        <f>'[1]Form P2KB 01'!F21:AH22</f>
        <v>29 Agustus 2016 - 29 Agustus 2021</v>
      </c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</row>
    <row r="22" spans="2:34" ht="15.5" x14ac:dyDescent="0.35">
      <c r="B22" s="307"/>
      <c r="C22" s="308"/>
      <c r="D22" s="156" t="s">
        <v>14</v>
      </c>
      <c r="E22" s="158"/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  <c r="AH22" s="310"/>
    </row>
    <row r="23" spans="2:34" ht="6" customHeight="1" x14ac:dyDescent="0.35">
      <c r="B23" s="305" t="s">
        <v>20</v>
      </c>
      <c r="C23" s="306"/>
      <c r="D23" s="162"/>
      <c r="E23" s="163"/>
      <c r="F23" s="309">
        <f>'[1]Form P2KB 01'!F23:AH24</f>
        <v>44755</v>
      </c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</row>
    <row r="24" spans="2:34" ht="15" customHeight="1" x14ac:dyDescent="0.35">
      <c r="B24" s="307"/>
      <c r="C24" s="308"/>
      <c r="D24" s="156" t="s">
        <v>14</v>
      </c>
      <c r="E24" s="158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  <c r="AC24" s="310"/>
      <c r="AD24" s="310"/>
      <c r="AE24" s="310"/>
      <c r="AF24" s="310"/>
      <c r="AG24" s="310"/>
      <c r="AH24" s="310"/>
    </row>
    <row r="25" spans="2:34" ht="5.25" customHeight="1" x14ac:dyDescent="0.35">
      <c r="B25" s="167"/>
      <c r="C25" s="168"/>
      <c r="D25" s="162"/>
      <c r="E25" s="163"/>
      <c r="F25" s="309" t="str">
        <f>'[1]Form P2KB 01'!F25:AG27</f>
        <v>PP Laguna Blok B4/8 RT 04/021</v>
      </c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164"/>
    </row>
    <row r="26" spans="2:34" ht="13.5" customHeight="1" x14ac:dyDescent="0.35">
      <c r="B26" s="167" t="s">
        <v>21</v>
      </c>
      <c r="C26" s="168"/>
      <c r="D26" s="162" t="s">
        <v>14</v>
      </c>
      <c r="E26" s="163"/>
      <c r="F26" s="313"/>
      <c r="G26" s="313"/>
      <c r="H26" s="313"/>
      <c r="I26" s="313"/>
      <c r="J26" s="313"/>
      <c r="K26" s="313"/>
      <c r="L26" s="313"/>
      <c r="M26" s="313"/>
      <c r="N26" s="313"/>
      <c r="O26" s="313"/>
      <c r="P26" s="313"/>
      <c r="Q26" s="313"/>
      <c r="R26" s="313"/>
      <c r="S26" s="313"/>
      <c r="T26" s="313"/>
      <c r="U26" s="313"/>
      <c r="V26" s="313"/>
      <c r="W26" s="313"/>
      <c r="X26" s="313"/>
      <c r="Y26" s="313"/>
      <c r="Z26" s="313"/>
      <c r="AA26" s="313"/>
      <c r="AB26" s="313"/>
      <c r="AC26" s="313"/>
      <c r="AD26" s="313"/>
      <c r="AE26" s="313"/>
      <c r="AF26" s="313"/>
      <c r="AG26" s="313"/>
      <c r="AH26" s="164"/>
    </row>
    <row r="27" spans="2:34" ht="3" customHeight="1" x14ac:dyDescent="0.35">
      <c r="B27" s="154"/>
      <c r="C27" s="166"/>
      <c r="D27" s="156"/>
      <c r="E27" s="158"/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310"/>
      <c r="U27" s="310"/>
      <c r="V27" s="310"/>
      <c r="W27" s="310"/>
      <c r="X27" s="310"/>
      <c r="Y27" s="310"/>
      <c r="Z27" s="310"/>
      <c r="AA27" s="310"/>
      <c r="AB27" s="310"/>
      <c r="AC27" s="310"/>
      <c r="AD27" s="310"/>
      <c r="AE27" s="310"/>
      <c r="AF27" s="310"/>
      <c r="AG27" s="310"/>
      <c r="AH27" s="165"/>
    </row>
    <row r="28" spans="2:34" ht="18.75" customHeight="1" x14ac:dyDescent="0.35">
      <c r="B28" s="307" t="s">
        <v>22</v>
      </c>
      <c r="C28" s="308"/>
      <c r="D28" s="156" t="s">
        <v>14</v>
      </c>
      <c r="E28" s="158"/>
      <c r="F28" s="310" t="str">
        <f>'[1]Form P2KB 01'!F28:AG28</f>
        <v>Mekar Sari</v>
      </c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  <c r="T28" s="310"/>
      <c r="U28" s="310"/>
      <c r="V28" s="310"/>
      <c r="W28" s="310"/>
      <c r="X28" s="310"/>
      <c r="Y28" s="310"/>
      <c r="Z28" s="310"/>
      <c r="AA28" s="310"/>
      <c r="AB28" s="310"/>
      <c r="AC28" s="310"/>
      <c r="AD28" s="310"/>
      <c r="AE28" s="310"/>
      <c r="AF28" s="310"/>
      <c r="AG28" s="310"/>
      <c r="AH28" s="165"/>
    </row>
    <row r="29" spans="2:34" ht="4.5" customHeight="1" x14ac:dyDescent="0.35">
      <c r="B29" s="305" t="s">
        <v>23</v>
      </c>
      <c r="C29" s="306"/>
      <c r="D29" s="162"/>
      <c r="E29" s="163"/>
      <c r="F29" s="309" t="str">
        <f>'[1]Form P2KB 01'!F29:AH30</f>
        <v>Cimanggis</v>
      </c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</row>
    <row r="30" spans="2:34" ht="15.5" x14ac:dyDescent="0.35">
      <c r="B30" s="307"/>
      <c r="C30" s="308"/>
      <c r="D30" s="156" t="s">
        <v>14</v>
      </c>
      <c r="E30" s="158"/>
      <c r="F30" s="310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0"/>
    </row>
    <row r="31" spans="2:34" ht="6" customHeight="1" x14ac:dyDescent="0.35">
      <c r="B31" s="305" t="s">
        <v>24</v>
      </c>
      <c r="C31" s="306"/>
      <c r="D31" s="162"/>
      <c r="E31" s="163"/>
      <c r="F31" s="309" t="str">
        <f>'[1]Form P2KB 01'!F31:AH32</f>
        <v>Depok</v>
      </c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</row>
    <row r="32" spans="2:34" ht="15.5" x14ac:dyDescent="0.35">
      <c r="B32" s="307"/>
      <c r="C32" s="308"/>
      <c r="D32" s="156" t="s">
        <v>14</v>
      </c>
      <c r="E32" s="158"/>
      <c r="F32" s="310"/>
      <c r="G32" s="310"/>
      <c r="H32" s="310"/>
      <c r="I32" s="310"/>
      <c r="J32" s="310"/>
      <c r="K32" s="310"/>
      <c r="L32" s="310"/>
      <c r="M32" s="310"/>
      <c r="N32" s="310"/>
      <c r="O32" s="310"/>
      <c r="P32" s="310"/>
      <c r="Q32" s="310"/>
      <c r="R32" s="310"/>
      <c r="S32" s="310"/>
      <c r="T32" s="310"/>
      <c r="U32" s="310"/>
      <c r="V32" s="310"/>
      <c r="W32" s="310"/>
      <c r="X32" s="310"/>
      <c r="Y32" s="310"/>
      <c r="Z32" s="310"/>
      <c r="AA32" s="310"/>
      <c r="AB32" s="310"/>
      <c r="AC32" s="310"/>
      <c r="AD32" s="310"/>
      <c r="AE32" s="310"/>
      <c r="AF32" s="310"/>
      <c r="AG32" s="310"/>
      <c r="AH32" s="310"/>
    </row>
    <row r="33" spans="2:34" ht="5.25" customHeight="1" x14ac:dyDescent="0.35">
      <c r="B33" s="305" t="s">
        <v>25</v>
      </c>
      <c r="C33" s="306"/>
      <c r="D33" s="162"/>
      <c r="E33" s="163"/>
      <c r="F33" s="309" t="str">
        <f>'[1]Form P2KB 01'!F33:AH34</f>
        <v>Jawa Barat</v>
      </c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</row>
    <row r="34" spans="2:34" ht="15.5" x14ac:dyDescent="0.35">
      <c r="B34" s="307"/>
      <c r="C34" s="308"/>
      <c r="D34" s="156" t="s">
        <v>14</v>
      </c>
      <c r="E34" s="158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</row>
    <row r="35" spans="2:34" ht="4.5" customHeight="1" x14ac:dyDescent="0.35">
      <c r="B35" s="305" t="s">
        <v>26</v>
      </c>
      <c r="C35" s="306"/>
      <c r="D35" s="162"/>
      <c r="E35" s="163"/>
      <c r="F35" s="309">
        <f>'[1]Form P2KB 01'!F35:AH36</f>
        <v>0</v>
      </c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</row>
    <row r="36" spans="2:34" ht="15.5" x14ac:dyDescent="0.35">
      <c r="B36" s="307"/>
      <c r="C36" s="308"/>
      <c r="D36" s="156" t="s">
        <v>14</v>
      </c>
      <c r="E36" s="158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10"/>
      <c r="AF36" s="310"/>
      <c r="AG36" s="310"/>
      <c r="AH36" s="310"/>
    </row>
    <row r="37" spans="2:34" ht="5.25" customHeight="1" x14ac:dyDescent="0.35">
      <c r="B37" s="305" t="s">
        <v>27</v>
      </c>
      <c r="C37" s="306"/>
      <c r="D37" s="162"/>
      <c r="E37" s="163"/>
      <c r="F37" s="309">
        <f>'[1]Form P2KB 01'!F37:AH38</f>
        <v>0</v>
      </c>
      <c r="G37" s="309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09"/>
      <c r="AC37" s="309"/>
      <c r="AD37" s="309"/>
      <c r="AE37" s="309"/>
      <c r="AF37" s="309"/>
      <c r="AG37" s="309"/>
      <c r="AH37" s="309"/>
    </row>
    <row r="38" spans="2:34" ht="15.5" x14ac:dyDescent="0.35">
      <c r="B38" s="307"/>
      <c r="C38" s="308"/>
      <c r="D38" s="156" t="s">
        <v>14</v>
      </c>
      <c r="E38" s="158"/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0"/>
      <c r="T38" s="310"/>
      <c r="U38" s="310"/>
      <c r="V38" s="310"/>
      <c r="W38" s="310"/>
      <c r="X38" s="310"/>
      <c r="Y38" s="310"/>
      <c r="Z38" s="310"/>
      <c r="AA38" s="310"/>
      <c r="AB38" s="310"/>
      <c r="AC38" s="310"/>
      <c r="AD38" s="310"/>
      <c r="AE38" s="310"/>
      <c r="AF38" s="310"/>
      <c r="AG38" s="310"/>
      <c r="AH38" s="310"/>
    </row>
    <row r="39" spans="2:34" ht="6" customHeight="1" x14ac:dyDescent="0.35">
      <c r="B39" s="305" t="s">
        <v>28</v>
      </c>
      <c r="C39" s="306"/>
      <c r="D39" s="162"/>
      <c r="E39" s="163"/>
      <c r="F39" s="309" t="str">
        <f>'[1]Form P2KB 01'!F39:AH40</f>
        <v>021-3904546</v>
      </c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  <c r="T39" s="309"/>
      <c r="U39" s="309"/>
      <c r="V39" s="309"/>
      <c r="W39" s="309"/>
      <c r="X39" s="309"/>
      <c r="Y39" s="309"/>
      <c r="Z39" s="309"/>
      <c r="AA39" s="309"/>
      <c r="AB39" s="309"/>
      <c r="AC39" s="309"/>
      <c r="AD39" s="309"/>
      <c r="AE39" s="309"/>
      <c r="AF39" s="309"/>
      <c r="AG39" s="309"/>
      <c r="AH39" s="309"/>
    </row>
    <row r="40" spans="2:34" ht="15.75" customHeight="1" x14ac:dyDescent="0.35">
      <c r="B40" s="307"/>
      <c r="C40" s="308"/>
      <c r="D40" s="156" t="s">
        <v>14</v>
      </c>
      <c r="E40" s="158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</row>
    <row r="41" spans="2:34" ht="6" customHeight="1" x14ac:dyDescent="0.35">
      <c r="B41" s="305" t="s">
        <v>29</v>
      </c>
      <c r="C41" s="306"/>
      <c r="D41" s="162"/>
      <c r="E41" s="163"/>
      <c r="F41" s="309" t="str">
        <f>'[1]Form P2KB 01'!F41:AH42</f>
        <v>081291096235</v>
      </c>
      <c r="G41" s="309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</row>
    <row r="42" spans="2:34" ht="15.5" x14ac:dyDescent="0.35">
      <c r="B42" s="307"/>
      <c r="C42" s="308"/>
      <c r="D42" s="156" t="s">
        <v>14</v>
      </c>
      <c r="E42" s="158"/>
      <c r="F42" s="310"/>
      <c r="G42" s="310"/>
      <c r="H42" s="310"/>
      <c r="I42" s="310"/>
      <c r="J42" s="310"/>
      <c r="K42" s="310"/>
      <c r="L42" s="310"/>
      <c r="M42" s="310"/>
      <c r="N42" s="310"/>
      <c r="O42" s="310"/>
      <c r="P42" s="310"/>
      <c r="Q42" s="310"/>
      <c r="R42" s="310"/>
      <c r="S42" s="310"/>
      <c r="T42" s="310"/>
      <c r="U42" s="310"/>
      <c r="V42" s="310"/>
      <c r="W42" s="310"/>
      <c r="X42" s="310"/>
      <c r="Y42" s="310"/>
      <c r="Z42" s="310"/>
      <c r="AA42" s="310"/>
      <c r="AB42" s="310"/>
      <c r="AC42" s="310"/>
      <c r="AD42" s="310"/>
      <c r="AE42" s="310"/>
      <c r="AF42" s="310"/>
      <c r="AG42" s="310"/>
      <c r="AH42" s="310"/>
    </row>
    <row r="43" spans="2:34" ht="6" customHeight="1" x14ac:dyDescent="0.35">
      <c r="B43" s="305" t="s">
        <v>30</v>
      </c>
      <c r="C43" s="306"/>
      <c r="D43" s="162"/>
      <c r="E43" s="163"/>
      <c r="F43" s="309" t="str">
        <f>'[1]Form P2KB 01'!F43:AH45</f>
        <v>teguh_karjadi@yahoo.com</v>
      </c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09"/>
      <c r="AC43" s="309"/>
      <c r="AD43" s="309"/>
      <c r="AE43" s="309"/>
      <c r="AF43" s="309"/>
      <c r="AG43" s="309"/>
      <c r="AH43" s="309"/>
    </row>
    <row r="44" spans="2:34" ht="15.5" x14ac:dyDescent="0.35">
      <c r="B44" s="311"/>
      <c r="C44" s="312"/>
      <c r="D44" s="162" t="s">
        <v>14</v>
      </c>
      <c r="E44" s="16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3"/>
      <c r="AA44" s="313"/>
      <c r="AB44" s="313"/>
      <c r="AC44" s="313"/>
      <c r="AD44" s="313"/>
      <c r="AE44" s="313"/>
      <c r="AF44" s="313"/>
      <c r="AG44" s="313"/>
      <c r="AH44" s="313"/>
    </row>
    <row r="45" spans="2:34" ht="6" customHeight="1" x14ac:dyDescent="0.35">
      <c r="B45" s="307"/>
      <c r="C45" s="308"/>
      <c r="D45" s="169"/>
      <c r="E45" s="17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0"/>
      <c r="Z45" s="310"/>
      <c r="AA45" s="310"/>
      <c r="AB45" s="310"/>
      <c r="AC45" s="310"/>
      <c r="AD45" s="310"/>
      <c r="AE45" s="310"/>
      <c r="AF45" s="310"/>
      <c r="AG45" s="310"/>
      <c r="AH45" s="310"/>
    </row>
    <row r="46" spans="2:34" ht="15" customHeight="1" x14ac:dyDescent="0.35"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3"/>
      <c r="AA46" s="173"/>
      <c r="AB46" s="302" t="s">
        <v>96</v>
      </c>
      <c r="AC46" s="303"/>
      <c r="AD46" s="303"/>
      <c r="AE46" s="303"/>
      <c r="AF46" s="303"/>
      <c r="AG46" s="303"/>
      <c r="AH46" s="304"/>
    </row>
    <row r="47" spans="2:34" ht="6" customHeight="1" x14ac:dyDescent="0.35">
      <c r="B47" s="174"/>
      <c r="C47" s="175"/>
      <c r="D47" s="175"/>
      <c r="E47" s="175"/>
      <c r="F47" s="176"/>
      <c r="G47" s="177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9"/>
      <c r="AA47" s="178"/>
      <c r="AB47" s="264">
        <f>[1]Pembelajaran!G42</f>
        <v>107</v>
      </c>
      <c r="AC47" s="265"/>
      <c r="AD47" s="265"/>
      <c r="AE47" s="265"/>
      <c r="AF47" s="265"/>
      <c r="AG47" s="265"/>
      <c r="AH47" s="266"/>
    </row>
    <row r="48" spans="2:34" ht="16.5" customHeight="1" x14ac:dyDescent="0.35">
      <c r="B48" s="180" t="s">
        <v>97</v>
      </c>
      <c r="C48" s="299" t="s">
        <v>33</v>
      </c>
      <c r="D48" s="300"/>
      <c r="E48" s="300"/>
      <c r="F48" s="301"/>
      <c r="G48" s="181">
        <v>1</v>
      </c>
      <c r="H48" s="182" t="s">
        <v>98</v>
      </c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78"/>
      <c r="AA48" s="184"/>
      <c r="AB48" s="279"/>
      <c r="AC48" s="280"/>
      <c r="AD48" s="280"/>
      <c r="AE48" s="280"/>
      <c r="AF48" s="280"/>
      <c r="AG48" s="280"/>
      <c r="AH48" s="281"/>
    </row>
    <row r="49" spans="2:34" ht="15.75" customHeight="1" x14ac:dyDescent="0.35">
      <c r="B49" s="185"/>
      <c r="C49" s="299" t="s">
        <v>43</v>
      </c>
      <c r="D49" s="300"/>
      <c r="E49" s="300"/>
      <c r="F49" s="301"/>
      <c r="G49" s="186"/>
      <c r="H49" s="187" t="s">
        <v>99</v>
      </c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9"/>
      <c r="AA49" s="190"/>
      <c r="AB49" s="267"/>
      <c r="AC49" s="268"/>
      <c r="AD49" s="268"/>
      <c r="AE49" s="268"/>
      <c r="AF49" s="268"/>
      <c r="AG49" s="268"/>
      <c r="AH49" s="269"/>
    </row>
    <row r="50" spans="2:34" ht="27" customHeight="1" x14ac:dyDescent="0.35">
      <c r="B50" s="185"/>
      <c r="C50" s="299"/>
      <c r="D50" s="300"/>
      <c r="E50" s="300"/>
      <c r="F50" s="301"/>
      <c r="G50" s="191">
        <v>2</v>
      </c>
      <c r="H50" s="192" t="s">
        <v>100</v>
      </c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4"/>
      <c r="AA50" s="195"/>
      <c r="AB50" s="290">
        <f>[1]Pembelajaran!G106</f>
        <v>0</v>
      </c>
      <c r="AC50" s="291"/>
      <c r="AD50" s="291"/>
      <c r="AE50" s="291"/>
      <c r="AF50" s="291"/>
      <c r="AG50" s="291"/>
      <c r="AH50" s="292"/>
    </row>
    <row r="51" spans="2:34" ht="17.25" customHeight="1" x14ac:dyDescent="0.35">
      <c r="B51" s="185"/>
      <c r="C51" s="299"/>
      <c r="D51" s="300"/>
      <c r="E51" s="300"/>
      <c r="F51" s="301"/>
      <c r="G51" s="270" t="s">
        <v>101</v>
      </c>
      <c r="H51" s="271"/>
      <c r="I51" s="271"/>
      <c r="J51" s="271"/>
      <c r="K51" s="271"/>
      <c r="L51" s="271"/>
      <c r="M51" s="271"/>
      <c r="N51" s="271"/>
      <c r="O51" s="271"/>
      <c r="P51" s="271"/>
      <c r="Q51" s="271"/>
      <c r="R51" s="271"/>
      <c r="S51" s="271"/>
      <c r="T51" s="271"/>
      <c r="U51" s="271"/>
      <c r="V51" s="271"/>
      <c r="W51" s="271"/>
      <c r="X51" s="271"/>
      <c r="Y51" s="271"/>
      <c r="Z51" s="271"/>
      <c r="AA51" s="272"/>
      <c r="AB51" s="270">
        <f>SUM(AB47:AH50)</f>
        <v>107</v>
      </c>
      <c r="AC51" s="271"/>
      <c r="AD51" s="271"/>
      <c r="AE51" s="271"/>
      <c r="AF51" s="271"/>
      <c r="AG51" s="271"/>
      <c r="AH51" s="272"/>
    </row>
    <row r="52" spans="2:34" ht="3.75" customHeight="1" x14ac:dyDescent="0.35">
      <c r="B52" s="196"/>
      <c r="C52" s="197"/>
      <c r="D52" s="197"/>
      <c r="E52" s="197"/>
      <c r="F52" s="198"/>
      <c r="G52" s="273"/>
      <c r="H52" s="274"/>
      <c r="I52" s="274"/>
      <c r="J52" s="274"/>
      <c r="K52" s="274"/>
      <c r="L52" s="274"/>
      <c r="M52" s="274"/>
      <c r="N52" s="274"/>
      <c r="O52" s="274"/>
      <c r="P52" s="274"/>
      <c r="Q52" s="274"/>
      <c r="R52" s="274"/>
      <c r="S52" s="274"/>
      <c r="T52" s="274"/>
      <c r="U52" s="274"/>
      <c r="V52" s="274"/>
      <c r="W52" s="274"/>
      <c r="X52" s="274"/>
      <c r="Y52" s="274"/>
      <c r="Z52" s="274"/>
      <c r="AA52" s="275"/>
      <c r="AB52" s="273"/>
      <c r="AC52" s="274"/>
      <c r="AD52" s="274"/>
      <c r="AE52" s="274"/>
      <c r="AF52" s="274"/>
      <c r="AG52" s="274"/>
      <c r="AH52" s="275"/>
    </row>
    <row r="53" spans="2:34" ht="25" customHeight="1" x14ac:dyDescent="0.35">
      <c r="B53" s="199" t="s">
        <v>102</v>
      </c>
      <c r="C53" s="200" t="s">
        <v>33</v>
      </c>
      <c r="D53" s="201"/>
      <c r="E53" s="201"/>
      <c r="F53" s="202"/>
      <c r="G53" s="181">
        <v>3</v>
      </c>
      <c r="H53" s="182" t="s">
        <v>98</v>
      </c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84"/>
      <c r="AB53" s="264">
        <f>[1]Profesional!H40</f>
        <v>32</v>
      </c>
      <c r="AC53" s="265"/>
      <c r="AD53" s="265"/>
      <c r="AE53" s="265"/>
      <c r="AF53" s="265"/>
      <c r="AG53" s="265"/>
      <c r="AH53" s="266"/>
    </row>
    <row r="54" spans="2:34" ht="25" customHeight="1" x14ac:dyDescent="0.35">
      <c r="B54" s="199"/>
      <c r="C54" s="200"/>
      <c r="D54" s="201"/>
      <c r="E54" s="201"/>
      <c r="F54" s="202"/>
      <c r="G54" s="186"/>
      <c r="H54" s="187" t="s">
        <v>103</v>
      </c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90"/>
      <c r="AB54" s="267"/>
      <c r="AC54" s="268"/>
      <c r="AD54" s="268"/>
      <c r="AE54" s="268"/>
      <c r="AF54" s="268"/>
      <c r="AG54" s="268"/>
      <c r="AH54" s="269"/>
    </row>
    <row r="55" spans="2:34" ht="25" customHeight="1" x14ac:dyDescent="0.35">
      <c r="B55" s="199"/>
      <c r="C55" s="200"/>
      <c r="D55" s="201"/>
      <c r="E55" s="201"/>
      <c r="F55" s="202"/>
      <c r="G55" s="203">
        <v>4</v>
      </c>
      <c r="H55" s="204" t="s">
        <v>98</v>
      </c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205"/>
      <c r="AA55" s="206"/>
      <c r="AB55" s="264">
        <f>[1]Profesional!H85</f>
        <v>22</v>
      </c>
      <c r="AC55" s="265"/>
      <c r="AD55" s="265"/>
      <c r="AE55" s="265"/>
      <c r="AF55" s="265"/>
      <c r="AG55" s="265"/>
      <c r="AH55" s="266"/>
    </row>
    <row r="56" spans="2:34" ht="25" customHeight="1" x14ac:dyDescent="0.35">
      <c r="B56" s="199"/>
      <c r="C56" s="200"/>
      <c r="D56" s="201"/>
      <c r="E56" s="201"/>
      <c r="F56" s="202"/>
      <c r="G56" s="186"/>
      <c r="H56" s="187" t="s">
        <v>104</v>
      </c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  <c r="AA56" s="190"/>
      <c r="AB56" s="267"/>
      <c r="AC56" s="268"/>
      <c r="AD56" s="268"/>
      <c r="AE56" s="268"/>
      <c r="AF56" s="268"/>
      <c r="AG56" s="268"/>
      <c r="AH56" s="269"/>
    </row>
    <row r="57" spans="2:34" ht="25" customHeight="1" x14ac:dyDescent="0.35">
      <c r="B57" s="199"/>
      <c r="C57" s="200"/>
      <c r="D57" s="201"/>
      <c r="E57" s="201"/>
      <c r="F57" s="202"/>
      <c r="G57" s="186">
        <v>5</v>
      </c>
      <c r="H57" s="207" t="s">
        <v>105</v>
      </c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  <c r="AA57" s="190"/>
      <c r="AB57" s="290">
        <f>[1]Profesional!G119</f>
        <v>15</v>
      </c>
      <c r="AC57" s="291"/>
      <c r="AD57" s="291"/>
      <c r="AE57" s="291"/>
      <c r="AF57" s="291"/>
      <c r="AG57" s="291"/>
      <c r="AH57" s="292"/>
    </row>
    <row r="58" spans="2:34" ht="25" customHeight="1" x14ac:dyDescent="0.35">
      <c r="B58" s="208"/>
      <c r="C58" s="200" t="s">
        <v>35</v>
      </c>
      <c r="D58" s="201"/>
      <c r="E58" s="201"/>
      <c r="F58" s="202"/>
      <c r="G58" s="191">
        <v>6</v>
      </c>
      <c r="H58" s="207" t="s">
        <v>106</v>
      </c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5"/>
      <c r="AB58" s="290">
        <f>[1]Profesional!G136</f>
        <v>0</v>
      </c>
      <c r="AC58" s="291"/>
      <c r="AD58" s="291"/>
      <c r="AE58" s="291"/>
      <c r="AF58" s="291"/>
      <c r="AG58" s="291"/>
      <c r="AH58" s="292"/>
    </row>
    <row r="59" spans="2:34" ht="25" customHeight="1" x14ac:dyDescent="0.35">
      <c r="B59" s="208"/>
      <c r="C59" s="200"/>
      <c r="D59" s="201"/>
      <c r="E59" s="201"/>
      <c r="F59" s="202"/>
      <c r="G59" s="186">
        <v>7</v>
      </c>
      <c r="H59" s="207" t="s">
        <v>107</v>
      </c>
      <c r="I59" s="205"/>
      <c r="J59" s="205"/>
      <c r="K59" s="205"/>
      <c r="L59" s="205"/>
      <c r="M59" s="205"/>
      <c r="N59" s="205"/>
      <c r="O59" s="205"/>
      <c r="P59" s="205"/>
      <c r="Q59" s="205"/>
      <c r="R59" s="205"/>
      <c r="S59" s="205"/>
      <c r="T59" s="205"/>
      <c r="U59" s="205"/>
      <c r="V59" s="205"/>
      <c r="W59" s="205"/>
      <c r="X59" s="205"/>
      <c r="Y59" s="205"/>
      <c r="Z59" s="205"/>
      <c r="AA59" s="206"/>
      <c r="AB59" s="290">
        <f>[1]Profesional!G152</f>
        <v>0</v>
      </c>
      <c r="AC59" s="291"/>
      <c r="AD59" s="291"/>
      <c r="AE59" s="291"/>
      <c r="AF59" s="291"/>
      <c r="AG59" s="291"/>
      <c r="AH59" s="292"/>
    </row>
    <row r="60" spans="2:34" ht="25" customHeight="1" x14ac:dyDescent="0.35">
      <c r="B60" s="208"/>
      <c r="C60" s="200"/>
      <c r="D60" s="201"/>
      <c r="E60" s="201"/>
      <c r="F60" s="202"/>
      <c r="G60" s="191">
        <v>8</v>
      </c>
      <c r="H60" s="207" t="s">
        <v>108</v>
      </c>
      <c r="I60" s="205"/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5"/>
      <c r="Y60" s="205"/>
      <c r="Z60" s="205"/>
      <c r="AA60" s="206"/>
      <c r="AB60" s="290">
        <f>[1]Profesional!H169</f>
        <v>5</v>
      </c>
      <c r="AC60" s="291"/>
      <c r="AD60" s="291"/>
      <c r="AE60" s="291"/>
      <c r="AF60" s="291"/>
      <c r="AG60" s="291"/>
      <c r="AH60" s="292"/>
    </row>
    <row r="61" spans="2:34" ht="25" customHeight="1" x14ac:dyDescent="0.35">
      <c r="B61" s="208"/>
      <c r="C61" s="200"/>
      <c r="D61" s="201"/>
      <c r="E61" s="201"/>
      <c r="F61" s="202"/>
      <c r="G61" s="186">
        <v>9</v>
      </c>
      <c r="H61" s="209" t="s">
        <v>109</v>
      </c>
      <c r="I61" s="205"/>
      <c r="J61" s="205"/>
      <c r="K61" s="205"/>
      <c r="L61" s="205"/>
      <c r="M61" s="205"/>
      <c r="N61" s="205"/>
      <c r="O61" s="205"/>
      <c r="P61" s="205"/>
      <c r="Q61" s="205"/>
      <c r="R61" s="205"/>
      <c r="S61" s="205"/>
      <c r="T61" s="205"/>
      <c r="U61" s="205"/>
      <c r="V61" s="205"/>
      <c r="W61" s="205"/>
      <c r="X61" s="205"/>
      <c r="Y61" s="205"/>
      <c r="Z61" s="205"/>
      <c r="AA61" s="206"/>
      <c r="AB61" s="290">
        <f>[1]Profesional!G198</f>
        <v>0</v>
      </c>
      <c r="AC61" s="291"/>
      <c r="AD61" s="291"/>
      <c r="AE61" s="291"/>
      <c r="AF61" s="291"/>
      <c r="AG61" s="291"/>
      <c r="AH61" s="292"/>
    </row>
    <row r="62" spans="2:34" ht="18.75" customHeight="1" x14ac:dyDescent="0.35">
      <c r="B62" s="210"/>
      <c r="C62" s="201"/>
      <c r="D62" s="201"/>
      <c r="E62" s="201"/>
      <c r="F62" s="202"/>
      <c r="G62" s="270" t="s">
        <v>110</v>
      </c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  <c r="Z62" s="271"/>
      <c r="AA62" s="272"/>
      <c r="AB62" s="270">
        <f>SUM(AB53:AH61)</f>
        <v>74</v>
      </c>
      <c r="AC62" s="271"/>
      <c r="AD62" s="271"/>
      <c r="AE62" s="271"/>
      <c r="AF62" s="271"/>
      <c r="AG62" s="271"/>
      <c r="AH62" s="271"/>
    </row>
    <row r="63" spans="2:34" ht="3.75" customHeight="1" x14ac:dyDescent="0.35">
      <c r="B63" s="196"/>
      <c r="C63" s="211"/>
      <c r="D63" s="211"/>
      <c r="E63" s="211"/>
      <c r="F63" s="212"/>
      <c r="G63" s="273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4"/>
      <c r="X63" s="274"/>
      <c r="Y63" s="274"/>
      <c r="Z63" s="274"/>
      <c r="AA63" s="275"/>
      <c r="AB63" s="273"/>
      <c r="AC63" s="274"/>
      <c r="AD63" s="274"/>
      <c r="AE63" s="274"/>
      <c r="AF63" s="274"/>
      <c r="AG63" s="274"/>
      <c r="AH63" s="274"/>
    </row>
    <row r="64" spans="2:34" ht="4.5" customHeight="1" x14ac:dyDescent="0.35">
      <c r="B64" s="174"/>
      <c r="C64" s="175"/>
      <c r="D64" s="175"/>
      <c r="E64" s="175"/>
      <c r="F64" s="176"/>
      <c r="G64" s="285">
        <v>10</v>
      </c>
      <c r="H64" s="293" t="s">
        <v>111</v>
      </c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5"/>
      <c r="AB64" s="264">
        <f>'[1]Pengabdian Masy-Profesi'!G26</f>
        <v>0</v>
      </c>
      <c r="AC64" s="265"/>
      <c r="AD64" s="265"/>
      <c r="AE64" s="265"/>
      <c r="AF64" s="265"/>
      <c r="AG64" s="265"/>
      <c r="AH64" s="266"/>
    </row>
    <row r="65" spans="2:34" ht="25" customHeight="1" x14ac:dyDescent="0.35">
      <c r="B65" s="199" t="s">
        <v>112</v>
      </c>
      <c r="C65" s="200" t="s">
        <v>48</v>
      </c>
      <c r="D65" s="201"/>
      <c r="E65" s="201"/>
      <c r="F65" s="202"/>
      <c r="G65" s="286"/>
      <c r="H65" s="296"/>
      <c r="I65" s="297"/>
      <c r="J65" s="297"/>
      <c r="K65" s="297"/>
      <c r="L65" s="297"/>
      <c r="M65" s="297"/>
      <c r="N65" s="297"/>
      <c r="O65" s="297"/>
      <c r="P65" s="297"/>
      <c r="Q65" s="297"/>
      <c r="R65" s="297"/>
      <c r="S65" s="297"/>
      <c r="T65" s="297"/>
      <c r="U65" s="297"/>
      <c r="V65" s="297"/>
      <c r="W65" s="297"/>
      <c r="X65" s="297"/>
      <c r="Y65" s="297"/>
      <c r="Z65" s="297"/>
      <c r="AA65" s="298"/>
      <c r="AB65" s="267"/>
      <c r="AC65" s="268"/>
      <c r="AD65" s="268"/>
      <c r="AE65" s="268"/>
      <c r="AF65" s="268"/>
      <c r="AG65" s="268"/>
      <c r="AH65" s="269"/>
    </row>
    <row r="66" spans="2:34" ht="25" customHeight="1" x14ac:dyDescent="0.35">
      <c r="B66" s="199"/>
      <c r="C66" s="200" t="s">
        <v>49</v>
      </c>
      <c r="D66" s="201"/>
      <c r="E66" s="201"/>
      <c r="F66" s="202"/>
      <c r="G66" s="181">
        <v>11</v>
      </c>
      <c r="H66" s="182" t="s">
        <v>113</v>
      </c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213"/>
      <c r="AB66" s="290">
        <f>'[1]Pengabdian Masy-Profesi'!G53</f>
        <v>30</v>
      </c>
      <c r="AC66" s="291"/>
      <c r="AD66" s="291"/>
      <c r="AE66" s="291"/>
      <c r="AF66" s="291"/>
      <c r="AG66" s="291"/>
      <c r="AH66" s="291"/>
    </row>
    <row r="67" spans="2:34" ht="25" customHeight="1" x14ac:dyDescent="0.35">
      <c r="B67" s="199"/>
      <c r="C67" s="200" t="s">
        <v>51</v>
      </c>
      <c r="D67" s="201"/>
      <c r="E67" s="201"/>
      <c r="F67" s="202"/>
      <c r="G67" s="181"/>
      <c r="H67" s="182" t="s">
        <v>114</v>
      </c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213"/>
      <c r="AB67" s="290"/>
      <c r="AC67" s="291"/>
      <c r="AD67" s="291"/>
      <c r="AE67" s="291"/>
      <c r="AF67" s="291"/>
      <c r="AG67" s="291"/>
      <c r="AH67" s="291"/>
    </row>
    <row r="68" spans="2:34" ht="25" customHeight="1" x14ac:dyDescent="0.35">
      <c r="B68" s="210"/>
      <c r="C68" s="214"/>
      <c r="D68" s="201"/>
      <c r="E68" s="201"/>
      <c r="F68" s="202"/>
      <c r="G68" s="203">
        <v>12</v>
      </c>
      <c r="H68" s="209" t="s">
        <v>115</v>
      </c>
      <c r="I68" s="205"/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6"/>
      <c r="AB68" s="290">
        <f>'[1]Pengabdian Masy-Profesi'!G80</f>
        <v>0</v>
      </c>
      <c r="AC68" s="291"/>
      <c r="AD68" s="291"/>
      <c r="AE68" s="291"/>
      <c r="AF68" s="291"/>
      <c r="AG68" s="291"/>
      <c r="AH68" s="291"/>
    </row>
    <row r="69" spans="2:34" ht="25" customHeight="1" x14ac:dyDescent="0.35">
      <c r="B69" s="210"/>
      <c r="C69" s="214"/>
      <c r="D69" s="201"/>
      <c r="E69" s="201"/>
      <c r="F69" s="202"/>
      <c r="G69" s="181"/>
      <c r="H69" s="215" t="s">
        <v>116</v>
      </c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84"/>
      <c r="AB69" s="290"/>
      <c r="AC69" s="291"/>
      <c r="AD69" s="291"/>
      <c r="AE69" s="291"/>
      <c r="AF69" s="291"/>
      <c r="AG69" s="291"/>
      <c r="AH69" s="291"/>
    </row>
    <row r="70" spans="2:34" ht="25" customHeight="1" x14ac:dyDescent="0.35">
      <c r="B70" s="210"/>
      <c r="C70" s="200"/>
      <c r="D70" s="201"/>
      <c r="E70" s="201"/>
      <c r="F70" s="202"/>
      <c r="G70" s="186"/>
      <c r="H70" s="207" t="s">
        <v>117</v>
      </c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  <c r="Z70" s="189"/>
      <c r="AA70" s="190"/>
      <c r="AB70" s="290"/>
      <c r="AC70" s="291"/>
      <c r="AD70" s="291"/>
      <c r="AE70" s="291"/>
      <c r="AF70" s="291"/>
      <c r="AG70" s="291"/>
      <c r="AH70" s="291"/>
    </row>
    <row r="71" spans="2:34" ht="15" customHeight="1" x14ac:dyDescent="0.35">
      <c r="B71" s="210"/>
      <c r="C71" s="200"/>
      <c r="D71" s="201"/>
      <c r="E71" s="201"/>
      <c r="F71" s="202"/>
      <c r="G71" s="203">
        <v>13</v>
      </c>
      <c r="H71" s="209" t="s">
        <v>118</v>
      </c>
      <c r="I71" s="205"/>
      <c r="J71" s="205"/>
      <c r="K71" s="205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05"/>
      <c r="Z71" s="205"/>
      <c r="AA71" s="206"/>
      <c r="AB71" s="279">
        <f>'[1]Pengabdian Masy-Profesi'!H115</f>
        <v>0</v>
      </c>
      <c r="AC71" s="280"/>
      <c r="AD71" s="280"/>
      <c r="AE71" s="280"/>
      <c r="AF71" s="280"/>
      <c r="AG71" s="280"/>
      <c r="AH71" s="281"/>
    </row>
    <row r="72" spans="2:34" ht="21" customHeight="1" x14ac:dyDescent="0.35">
      <c r="B72" s="210"/>
      <c r="C72" s="200"/>
      <c r="D72" s="201"/>
      <c r="E72" s="201"/>
      <c r="F72" s="202"/>
      <c r="G72" s="186"/>
      <c r="H72" s="207" t="s">
        <v>119</v>
      </c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89"/>
      <c r="W72" s="189"/>
      <c r="X72" s="189"/>
      <c r="Y72" s="189"/>
      <c r="Z72" s="189"/>
      <c r="AA72" s="190"/>
      <c r="AB72" s="279"/>
      <c r="AC72" s="280"/>
      <c r="AD72" s="280"/>
      <c r="AE72" s="280"/>
      <c r="AF72" s="280"/>
      <c r="AG72" s="280"/>
      <c r="AH72" s="281"/>
    </row>
    <row r="73" spans="2:34" ht="11.25" customHeight="1" x14ac:dyDescent="0.35">
      <c r="B73" s="208"/>
      <c r="C73" s="201"/>
      <c r="D73" s="201"/>
      <c r="E73" s="201"/>
      <c r="F73" s="202"/>
      <c r="G73" s="270" t="s">
        <v>120</v>
      </c>
      <c r="H73" s="271"/>
      <c r="I73" s="271"/>
      <c r="J73" s="271"/>
      <c r="K73" s="271"/>
      <c r="L73" s="271"/>
      <c r="M73" s="271"/>
      <c r="N73" s="271"/>
      <c r="O73" s="271"/>
      <c r="P73" s="271"/>
      <c r="Q73" s="271"/>
      <c r="R73" s="271"/>
      <c r="S73" s="271"/>
      <c r="T73" s="271"/>
      <c r="U73" s="271"/>
      <c r="V73" s="271"/>
      <c r="W73" s="271"/>
      <c r="X73" s="271"/>
      <c r="Y73" s="271"/>
      <c r="Z73" s="271"/>
      <c r="AA73" s="272"/>
      <c r="AB73" s="270">
        <f>SUM(AB64:AH72)</f>
        <v>30</v>
      </c>
      <c r="AC73" s="271"/>
      <c r="AD73" s="271"/>
      <c r="AE73" s="271"/>
      <c r="AF73" s="271"/>
      <c r="AG73" s="271"/>
      <c r="AH73" s="271"/>
    </row>
    <row r="74" spans="2:34" ht="10.5" customHeight="1" x14ac:dyDescent="0.35">
      <c r="B74" s="196"/>
      <c r="C74" s="211"/>
      <c r="D74" s="211"/>
      <c r="E74" s="211"/>
      <c r="F74" s="212"/>
      <c r="G74" s="273"/>
      <c r="H74" s="274"/>
      <c r="I74" s="274"/>
      <c r="J74" s="274"/>
      <c r="K74" s="274"/>
      <c r="L74" s="274"/>
      <c r="M74" s="274"/>
      <c r="N74" s="274"/>
      <c r="O74" s="274"/>
      <c r="P74" s="274"/>
      <c r="Q74" s="274"/>
      <c r="R74" s="274"/>
      <c r="S74" s="274"/>
      <c r="T74" s="274"/>
      <c r="U74" s="274"/>
      <c r="V74" s="274"/>
      <c r="W74" s="274"/>
      <c r="X74" s="274"/>
      <c r="Y74" s="274"/>
      <c r="Z74" s="274"/>
      <c r="AA74" s="275"/>
      <c r="AB74" s="273"/>
      <c r="AC74" s="274"/>
      <c r="AD74" s="274"/>
      <c r="AE74" s="274"/>
      <c r="AF74" s="274"/>
      <c r="AG74" s="274"/>
      <c r="AH74" s="274"/>
    </row>
    <row r="75" spans="2:34" ht="25" customHeight="1" x14ac:dyDescent="0.35">
      <c r="B75" s="216" t="s">
        <v>121</v>
      </c>
      <c r="C75" s="217" t="s">
        <v>48</v>
      </c>
      <c r="D75" s="175"/>
      <c r="E75" s="175"/>
      <c r="F75" s="176"/>
      <c r="G75" s="191">
        <v>14</v>
      </c>
      <c r="H75" s="218" t="s">
        <v>122</v>
      </c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194"/>
      <c r="AA75" s="195"/>
      <c r="AB75" s="290">
        <f>'[1]Publikasi '!H20</f>
        <v>0</v>
      </c>
      <c r="AC75" s="291"/>
      <c r="AD75" s="291"/>
      <c r="AE75" s="291"/>
      <c r="AF75" s="291"/>
      <c r="AG75" s="291"/>
      <c r="AH75" s="292"/>
    </row>
    <row r="76" spans="2:34" ht="25" customHeight="1" x14ac:dyDescent="0.35">
      <c r="B76" s="210"/>
      <c r="C76" s="200" t="s">
        <v>57</v>
      </c>
      <c r="D76" s="201"/>
      <c r="E76" s="201"/>
      <c r="F76" s="202"/>
      <c r="G76" s="191">
        <v>15</v>
      </c>
      <c r="H76" s="218" t="s">
        <v>123</v>
      </c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194"/>
      <c r="AA76" s="195"/>
      <c r="AB76" s="267">
        <f>'[1]Publikasi '!J43</f>
        <v>14</v>
      </c>
      <c r="AC76" s="268"/>
      <c r="AD76" s="268"/>
      <c r="AE76" s="268"/>
      <c r="AF76" s="268"/>
      <c r="AG76" s="268"/>
      <c r="AH76" s="269"/>
    </row>
    <row r="77" spans="2:34" ht="25" customHeight="1" x14ac:dyDescent="0.35">
      <c r="B77" s="210"/>
      <c r="C77" s="200"/>
      <c r="D77" s="201"/>
      <c r="E77" s="201"/>
      <c r="F77" s="202"/>
      <c r="G77" s="203">
        <v>16</v>
      </c>
      <c r="H77" s="218" t="s">
        <v>124</v>
      </c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194"/>
      <c r="AA77" s="195"/>
      <c r="AB77" s="290">
        <f>'[1]Publikasi '!I81</f>
        <v>0</v>
      </c>
      <c r="AC77" s="291"/>
      <c r="AD77" s="291"/>
      <c r="AE77" s="291"/>
      <c r="AF77" s="291"/>
      <c r="AG77" s="291"/>
      <c r="AH77" s="292"/>
    </row>
    <row r="78" spans="2:34" ht="25" customHeight="1" x14ac:dyDescent="0.35">
      <c r="B78" s="210"/>
      <c r="C78" s="200"/>
      <c r="D78" s="201"/>
      <c r="E78" s="201"/>
      <c r="F78" s="202"/>
      <c r="G78" s="203">
        <v>17</v>
      </c>
      <c r="H78" s="209" t="s">
        <v>125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05"/>
      <c r="AA78" s="206"/>
      <c r="AB78" s="264">
        <f>'[1]Publikasi '!G105</f>
        <v>0</v>
      </c>
      <c r="AC78" s="265"/>
      <c r="AD78" s="265"/>
      <c r="AE78" s="265"/>
      <c r="AF78" s="265"/>
      <c r="AG78" s="265"/>
      <c r="AH78" s="266"/>
    </row>
    <row r="79" spans="2:34" ht="16.5" customHeight="1" x14ac:dyDescent="0.35">
      <c r="B79" s="210"/>
      <c r="C79" s="200"/>
      <c r="D79" s="201"/>
      <c r="E79" s="201"/>
      <c r="F79" s="202"/>
      <c r="G79" s="181"/>
      <c r="H79" s="215" t="s">
        <v>126</v>
      </c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178"/>
      <c r="AA79" s="184"/>
      <c r="AB79" s="279"/>
      <c r="AC79" s="280"/>
      <c r="AD79" s="280"/>
      <c r="AE79" s="280"/>
      <c r="AF79" s="280"/>
      <c r="AG79" s="280"/>
      <c r="AH79" s="281"/>
    </row>
    <row r="80" spans="2:34" ht="21.75" customHeight="1" x14ac:dyDescent="0.35">
      <c r="B80" s="208"/>
      <c r="C80" s="200"/>
      <c r="D80" s="201"/>
      <c r="E80" s="201"/>
      <c r="F80" s="201"/>
      <c r="G80" s="203">
        <v>18</v>
      </c>
      <c r="H80" s="222" t="s">
        <v>127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05"/>
      <c r="AA80" s="205"/>
      <c r="AB80" s="264">
        <f>'[1]Publikasi '!G128</f>
        <v>0</v>
      </c>
      <c r="AC80" s="265"/>
      <c r="AD80" s="265"/>
      <c r="AE80" s="265"/>
      <c r="AF80" s="265"/>
      <c r="AG80" s="265"/>
      <c r="AH80" s="266"/>
    </row>
    <row r="81" spans="2:72" ht="21.75" customHeight="1" x14ac:dyDescent="0.35">
      <c r="B81" s="208"/>
      <c r="C81" s="200"/>
      <c r="D81" s="201"/>
      <c r="E81" s="201"/>
      <c r="F81" s="201"/>
      <c r="G81" s="186"/>
      <c r="H81" s="223" t="s">
        <v>128</v>
      </c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189"/>
      <c r="AA81" s="189"/>
      <c r="AB81" s="279"/>
      <c r="AC81" s="280"/>
      <c r="AD81" s="280"/>
      <c r="AE81" s="280"/>
      <c r="AF81" s="280"/>
      <c r="AG81" s="280"/>
      <c r="AH81" s="281"/>
    </row>
    <row r="82" spans="2:72" ht="18" customHeight="1" x14ac:dyDescent="0.35">
      <c r="B82" s="210"/>
      <c r="C82" s="201"/>
      <c r="D82" s="201"/>
      <c r="E82" s="201"/>
      <c r="F82" s="202"/>
      <c r="G82" s="282" t="s">
        <v>63</v>
      </c>
      <c r="H82" s="283"/>
      <c r="I82" s="283"/>
      <c r="J82" s="283"/>
      <c r="K82" s="283"/>
      <c r="L82" s="283"/>
      <c r="M82" s="283"/>
      <c r="N82" s="283"/>
      <c r="O82" s="283"/>
      <c r="P82" s="283"/>
      <c r="Q82" s="283"/>
      <c r="R82" s="283"/>
      <c r="S82" s="283"/>
      <c r="T82" s="283"/>
      <c r="U82" s="283"/>
      <c r="V82" s="283"/>
      <c r="W82" s="283"/>
      <c r="X82" s="283"/>
      <c r="Y82" s="283"/>
      <c r="Z82" s="283"/>
      <c r="AA82" s="284"/>
      <c r="AB82" s="270">
        <f>SUM(AB75:AH81)</f>
        <v>14</v>
      </c>
      <c r="AC82" s="271"/>
      <c r="AD82" s="271"/>
      <c r="AE82" s="271"/>
      <c r="AF82" s="271"/>
      <c r="AG82" s="271"/>
      <c r="AH82" s="271"/>
    </row>
    <row r="83" spans="2:72" ht="16.5" customHeight="1" x14ac:dyDescent="0.35">
      <c r="B83" s="196"/>
      <c r="C83" s="211"/>
      <c r="D83" s="211"/>
      <c r="E83" s="211"/>
      <c r="F83" s="212"/>
      <c r="G83" s="273"/>
      <c r="H83" s="274"/>
      <c r="I83" s="274"/>
      <c r="J83" s="274"/>
      <c r="K83" s="274"/>
      <c r="L83" s="274"/>
      <c r="M83" s="274"/>
      <c r="N83" s="274"/>
      <c r="O83" s="274"/>
      <c r="P83" s="274"/>
      <c r="Q83" s="274"/>
      <c r="R83" s="274"/>
      <c r="S83" s="274"/>
      <c r="T83" s="274"/>
      <c r="U83" s="274"/>
      <c r="V83" s="274"/>
      <c r="W83" s="274"/>
      <c r="X83" s="274"/>
      <c r="Y83" s="274"/>
      <c r="Z83" s="274"/>
      <c r="AA83" s="275"/>
      <c r="AB83" s="273"/>
      <c r="AC83" s="274"/>
      <c r="AD83" s="274"/>
      <c r="AE83" s="274"/>
      <c r="AF83" s="274"/>
      <c r="AG83" s="274"/>
      <c r="AH83" s="274"/>
    </row>
    <row r="84" spans="2:72" ht="20.25" customHeight="1" x14ac:dyDescent="0.35">
      <c r="B84" s="210"/>
      <c r="C84" s="201"/>
      <c r="D84" s="201"/>
      <c r="E84" s="201"/>
      <c r="F84" s="202"/>
      <c r="G84" s="285">
        <v>19</v>
      </c>
      <c r="H84" s="287" t="s">
        <v>129</v>
      </c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288"/>
      <c r="X84" s="288"/>
      <c r="Y84" s="288"/>
      <c r="Z84" s="288"/>
      <c r="AA84" s="289"/>
      <c r="AB84" s="264">
        <f>'[1]Pengembangan Ilmu'!G18</f>
        <v>18</v>
      </c>
      <c r="AC84" s="265"/>
      <c r="AD84" s="265"/>
      <c r="AE84" s="265"/>
      <c r="AF84" s="265"/>
      <c r="AG84" s="265"/>
      <c r="AH84" s="266"/>
    </row>
    <row r="85" spans="2:72" ht="20.25" customHeight="1" x14ac:dyDescent="0.35">
      <c r="B85" s="199" t="s">
        <v>130</v>
      </c>
      <c r="C85" s="200" t="s">
        <v>33</v>
      </c>
      <c r="D85" s="200"/>
      <c r="E85" s="200"/>
      <c r="F85" s="225"/>
      <c r="G85" s="286"/>
      <c r="H85" s="287"/>
      <c r="I85" s="288"/>
      <c r="J85" s="288"/>
      <c r="K85" s="288"/>
      <c r="L85" s="288"/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9"/>
      <c r="AB85" s="267"/>
      <c r="AC85" s="268"/>
      <c r="AD85" s="268"/>
      <c r="AE85" s="268"/>
      <c r="AF85" s="268"/>
      <c r="AG85" s="268"/>
      <c r="AH85" s="269"/>
    </row>
    <row r="86" spans="2:72" ht="20.25" customHeight="1" x14ac:dyDescent="0.35">
      <c r="B86" s="185"/>
      <c r="C86" s="200" t="s">
        <v>66</v>
      </c>
      <c r="D86" s="200"/>
      <c r="E86" s="200"/>
      <c r="F86" s="225"/>
      <c r="G86" s="191">
        <v>20</v>
      </c>
      <c r="H86" s="218" t="s">
        <v>131</v>
      </c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  <c r="AA86" s="195"/>
      <c r="AB86" s="226"/>
      <c r="AC86" s="227"/>
      <c r="AD86" s="227"/>
      <c r="AE86" s="227">
        <f>'[1]Pengembangan Ilmu'!G69</f>
        <v>14.125</v>
      </c>
      <c r="AF86" s="227"/>
      <c r="AG86" s="227"/>
      <c r="AH86" s="228"/>
    </row>
    <row r="87" spans="2:72" ht="20.25" customHeight="1" x14ac:dyDescent="0.35">
      <c r="B87" s="185"/>
      <c r="C87" s="200" t="s">
        <v>68</v>
      </c>
      <c r="D87" s="200"/>
      <c r="E87" s="200"/>
      <c r="F87" s="225"/>
      <c r="G87" s="203">
        <v>21</v>
      </c>
      <c r="H87" s="209" t="s">
        <v>132</v>
      </c>
      <c r="I87" s="205"/>
      <c r="J87" s="205"/>
      <c r="K87" s="205"/>
      <c r="L87" s="205"/>
      <c r="M87" s="205"/>
      <c r="N87" s="205"/>
      <c r="O87" s="205"/>
      <c r="P87" s="205"/>
      <c r="Q87" s="205"/>
      <c r="R87" s="205"/>
      <c r="S87" s="205"/>
      <c r="T87" s="205"/>
      <c r="U87" s="205"/>
      <c r="V87" s="205"/>
      <c r="W87" s="205"/>
      <c r="X87" s="205"/>
      <c r="Y87" s="205"/>
      <c r="Z87" s="205"/>
      <c r="AA87" s="206"/>
      <c r="AB87" s="264">
        <f>'[1]Pengembangan Ilmu'!G88</f>
        <v>0</v>
      </c>
      <c r="AC87" s="265"/>
      <c r="AD87" s="265"/>
      <c r="AE87" s="265"/>
      <c r="AF87" s="265"/>
      <c r="AG87" s="265"/>
      <c r="AH87" s="266"/>
    </row>
    <row r="88" spans="2:72" ht="20.25" customHeight="1" x14ac:dyDescent="0.35">
      <c r="B88" s="185"/>
      <c r="C88" s="200"/>
      <c r="D88" s="200"/>
      <c r="E88" s="200"/>
      <c r="F88" s="225"/>
      <c r="G88" s="186"/>
      <c r="H88" s="207" t="s">
        <v>133</v>
      </c>
      <c r="I88" s="189"/>
      <c r="J88" s="189"/>
      <c r="K88" s="189"/>
      <c r="L88" s="189"/>
      <c r="M88" s="189"/>
      <c r="N88" s="189"/>
      <c r="O88" s="189"/>
      <c r="P88" s="189"/>
      <c r="Q88" s="189"/>
      <c r="R88" s="189"/>
      <c r="S88" s="189"/>
      <c r="T88" s="189"/>
      <c r="U88" s="189"/>
      <c r="V88" s="189"/>
      <c r="W88" s="189"/>
      <c r="X88" s="189"/>
      <c r="Y88" s="189"/>
      <c r="Z88" s="189"/>
      <c r="AA88" s="190"/>
      <c r="AB88" s="267"/>
      <c r="AC88" s="268"/>
      <c r="AD88" s="268"/>
      <c r="AE88" s="268"/>
      <c r="AF88" s="268"/>
      <c r="AG88" s="268"/>
      <c r="AH88" s="269"/>
    </row>
    <row r="89" spans="2:72" ht="20.25" customHeight="1" x14ac:dyDescent="0.35">
      <c r="B89" s="185"/>
      <c r="C89" s="200"/>
      <c r="D89" s="200"/>
      <c r="E89" s="200"/>
      <c r="F89" s="225"/>
      <c r="G89" s="203">
        <v>22</v>
      </c>
      <c r="H89" s="209" t="s">
        <v>134</v>
      </c>
      <c r="I89" s="205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  <c r="V89" s="205"/>
      <c r="W89" s="205"/>
      <c r="X89" s="205"/>
      <c r="Y89" s="205"/>
      <c r="Z89" s="205"/>
      <c r="AA89" s="206"/>
      <c r="AB89" s="264">
        <f>'[1]Pengembangan Ilmu'!G106</f>
        <v>0</v>
      </c>
      <c r="AC89" s="265"/>
      <c r="AD89" s="265"/>
      <c r="AE89" s="265"/>
      <c r="AF89" s="265"/>
      <c r="AG89" s="265"/>
      <c r="AH89" s="266"/>
    </row>
    <row r="90" spans="2:72" ht="20.25" customHeight="1" x14ac:dyDescent="0.35">
      <c r="B90" s="185"/>
      <c r="C90" s="200"/>
      <c r="D90" s="200"/>
      <c r="E90" s="200"/>
      <c r="F90" s="225"/>
      <c r="G90" s="186"/>
      <c r="H90" s="207" t="s">
        <v>135</v>
      </c>
      <c r="I90" s="189"/>
      <c r="J90" s="189"/>
      <c r="K90" s="189"/>
      <c r="L90" s="189"/>
      <c r="M90" s="189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189"/>
      <c r="Y90" s="189"/>
      <c r="Z90" s="189"/>
      <c r="AA90" s="190"/>
      <c r="AB90" s="267"/>
      <c r="AC90" s="268"/>
      <c r="AD90" s="268"/>
      <c r="AE90" s="268"/>
      <c r="AF90" s="268"/>
      <c r="AG90" s="268"/>
      <c r="AH90" s="269"/>
    </row>
    <row r="91" spans="2:72" ht="17.25" customHeight="1" x14ac:dyDescent="0.35">
      <c r="B91" s="185"/>
      <c r="C91" s="200"/>
      <c r="D91" s="200"/>
      <c r="E91" s="200"/>
      <c r="F91" s="225"/>
      <c r="G91" s="203">
        <v>23</v>
      </c>
      <c r="H91" s="209" t="s">
        <v>136</v>
      </c>
      <c r="I91" s="205"/>
      <c r="J91" s="205"/>
      <c r="K91" s="205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205"/>
      <c r="Y91" s="205"/>
      <c r="Z91" s="205"/>
      <c r="AA91" s="206"/>
      <c r="AB91" s="264">
        <f>'[1]Pengembangan Ilmu'!G123</f>
        <v>0</v>
      </c>
      <c r="AC91" s="265"/>
      <c r="AD91" s="265"/>
      <c r="AE91" s="265"/>
      <c r="AF91" s="265"/>
      <c r="AG91" s="265"/>
      <c r="AH91" s="266"/>
    </row>
    <row r="92" spans="2:72" ht="18" customHeight="1" x14ac:dyDescent="0.35">
      <c r="B92" s="185"/>
      <c r="C92" s="200"/>
      <c r="D92" s="200"/>
      <c r="E92" s="200"/>
      <c r="F92" s="225"/>
      <c r="G92" s="186"/>
      <c r="H92" s="207" t="s">
        <v>137</v>
      </c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90"/>
      <c r="AB92" s="267"/>
      <c r="AC92" s="268"/>
      <c r="AD92" s="268"/>
      <c r="AE92" s="268"/>
      <c r="AF92" s="268"/>
      <c r="AG92" s="268"/>
      <c r="AH92" s="269"/>
    </row>
    <row r="93" spans="2:72" ht="6" customHeight="1" x14ac:dyDescent="0.35">
      <c r="B93" s="185"/>
      <c r="C93" s="200"/>
      <c r="D93" s="200"/>
      <c r="E93" s="200"/>
      <c r="F93" s="225"/>
      <c r="G93" s="270" t="s">
        <v>138</v>
      </c>
      <c r="H93" s="271"/>
      <c r="I93" s="271"/>
      <c r="J93" s="271"/>
      <c r="K93" s="271"/>
      <c r="L93" s="271"/>
      <c r="M93" s="271"/>
      <c r="N93" s="271"/>
      <c r="O93" s="271"/>
      <c r="P93" s="271"/>
      <c r="Q93" s="271"/>
      <c r="R93" s="271"/>
      <c r="S93" s="271"/>
      <c r="T93" s="271"/>
      <c r="U93" s="271"/>
      <c r="V93" s="271"/>
      <c r="W93" s="271"/>
      <c r="X93" s="271"/>
      <c r="Y93" s="271"/>
      <c r="Z93" s="271"/>
      <c r="AA93" s="272"/>
      <c r="AB93" s="270">
        <f>SUM(AB84:AH92)</f>
        <v>32.125</v>
      </c>
      <c r="AC93" s="271"/>
      <c r="AD93" s="271"/>
      <c r="AE93" s="271"/>
      <c r="AF93" s="271"/>
      <c r="AG93" s="271"/>
      <c r="AH93" s="272"/>
    </row>
    <row r="94" spans="2:72" ht="20.25" customHeight="1" x14ac:dyDescent="0.35">
      <c r="B94" s="229"/>
      <c r="C94" s="230"/>
      <c r="D94" s="230"/>
      <c r="E94" s="230"/>
      <c r="F94" s="231"/>
      <c r="G94" s="273"/>
      <c r="H94" s="274"/>
      <c r="I94" s="274"/>
      <c r="J94" s="274"/>
      <c r="K94" s="274"/>
      <c r="L94" s="274"/>
      <c r="M94" s="274"/>
      <c r="N94" s="274"/>
      <c r="O94" s="274"/>
      <c r="P94" s="274"/>
      <c r="Q94" s="274"/>
      <c r="R94" s="274"/>
      <c r="S94" s="274"/>
      <c r="T94" s="274"/>
      <c r="U94" s="274"/>
      <c r="V94" s="274"/>
      <c r="W94" s="274"/>
      <c r="X94" s="274"/>
      <c r="Y94" s="274"/>
      <c r="Z94" s="274"/>
      <c r="AA94" s="275"/>
      <c r="AB94" s="273"/>
      <c r="AC94" s="274"/>
      <c r="AD94" s="274"/>
      <c r="AE94" s="274"/>
      <c r="AF94" s="274"/>
      <c r="AG94" s="274"/>
      <c r="AH94" s="275"/>
      <c r="AN94" s="232"/>
      <c r="AO94" s="232"/>
      <c r="AP94" s="232"/>
      <c r="AQ94" s="232"/>
      <c r="AR94" s="232"/>
      <c r="AS94" s="232"/>
      <c r="AT94" s="232"/>
      <c r="AU94" s="232"/>
      <c r="AV94" s="232"/>
      <c r="AW94" s="232"/>
      <c r="AX94" s="232"/>
      <c r="AY94" s="232"/>
      <c r="AZ94" s="232"/>
      <c r="BA94" s="232"/>
      <c r="BB94" s="232"/>
      <c r="BC94" s="232"/>
      <c r="BD94" s="232"/>
      <c r="BE94" s="232"/>
      <c r="BF94" s="232"/>
      <c r="BG94" s="232"/>
      <c r="BH94" s="232"/>
      <c r="BI94" s="232"/>
      <c r="BJ94" s="232"/>
      <c r="BK94" s="232"/>
      <c r="BL94" s="232"/>
      <c r="BM94" s="232"/>
      <c r="BN94" s="232"/>
      <c r="BO94" s="232"/>
      <c r="BP94" s="232"/>
      <c r="BQ94" s="232"/>
      <c r="BR94" s="232"/>
      <c r="BS94" s="232"/>
      <c r="BT94" s="232"/>
    </row>
    <row r="95" spans="2:72" ht="20.25" customHeight="1" x14ac:dyDescent="0.35">
      <c r="B95" s="185"/>
      <c r="C95" s="233"/>
      <c r="D95" s="201"/>
      <c r="E95" s="201"/>
      <c r="F95" s="202"/>
      <c r="G95" s="234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6"/>
      <c r="AN95" s="232"/>
      <c r="AO95" s="232"/>
      <c r="AP95" s="232"/>
      <c r="AQ95" s="232"/>
      <c r="AR95" s="232"/>
      <c r="AS95" s="232"/>
      <c r="AT95" s="232"/>
      <c r="AU95" s="232"/>
      <c r="AV95" s="232"/>
      <c r="AW95" s="232"/>
      <c r="AX95" s="232"/>
      <c r="AY95" s="232"/>
      <c r="AZ95" s="232"/>
      <c r="BA95" s="232"/>
      <c r="BB95" s="232"/>
      <c r="BC95" s="232"/>
      <c r="BD95" s="232"/>
      <c r="BE95" s="232"/>
      <c r="BF95" s="232"/>
      <c r="BG95" s="232"/>
      <c r="BH95" s="232"/>
      <c r="BI95" s="232"/>
      <c r="BJ95" s="232"/>
      <c r="BK95" s="232"/>
      <c r="BL95" s="232"/>
      <c r="BM95" s="232"/>
      <c r="BN95" s="232"/>
      <c r="BO95" s="232"/>
      <c r="BP95" s="232"/>
      <c r="BQ95" s="232"/>
      <c r="BR95" s="232"/>
      <c r="BS95" s="232"/>
      <c r="BT95" s="232"/>
    </row>
    <row r="96" spans="2:72" ht="12.75" customHeight="1" x14ac:dyDescent="0.35">
      <c r="B96" s="237" t="s">
        <v>71</v>
      </c>
      <c r="C96" s="237"/>
      <c r="D96" s="201"/>
      <c r="E96" s="201"/>
      <c r="F96" s="202"/>
      <c r="G96" s="238" t="s">
        <v>139</v>
      </c>
      <c r="H96" s="239"/>
      <c r="I96" s="239"/>
      <c r="J96" s="239"/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40"/>
      <c r="X96" s="240"/>
      <c r="Y96" s="240"/>
      <c r="Z96" s="240"/>
      <c r="AA96" s="240"/>
      <c r="AB96" s="240"/>
      <c r="AC96" s="240"/>
      <c r="AD96" s="240"/>
      <c r="AE96" s="240"/>
      <c r="AF96" s="240"/>
      <c r="AG96" s="240"/>
      <c r="AH96" s="241"/>
      <c r="AN96" s="232"/>
      <c r="AO96" s="232"/>
      <c r="AP96" s="232"/>
      <c r="AQ96" s="232"/>
      <c r="AR96" s="232"/>
      <c r="AS96" s="232"/>
      <c r="AT96" s="232"/>
      <c r="AU96" s="232"/>
      <c r="AV96" s="232"/>
      <c r="AW96" s="232"/>
      <c r="AX96" s="232"/>
      <c r="AY96" s="232"/>
      <c r="AZ96" s="232"/>
      <c r="BA96" s="232"/>
      <c r="BB96" s="232"/>
      <c r="BC96" s="232"/>
      <c r="BD96" s="232"/>
      <c r="BE96" s="232"/>
      <c r="BF96" s="232"/>
      <c r="BG96" s="232"/>
      <c r="BH96" s="232"/>
      <c r="BI96" s="232"/>
      <c r="BJ96" s="232"/>
      <c r="BK96" s="232"/>
      <c r="BL96" s="232"/>
      <c r="BM96" s="232"/>
      <c r="BN96" s="232"/>
      <c r="BO96" s="232"/>
      <c r="BP96" s="232"/>
      <c r="BQ96" s="232"/>
      <c r="BR96" s="232"/>
      <c r="BS96" s="232"/>
      <c r="BT96" s="232"/>
    </row>
    <row r="97" spans="2:72" ht="12.75" customHeight="1" x14ac:dyDescent="0.35">
      <c r="B97" s="200" t="s">
        <v>73</v>
      </c>
      <c r="C97" s="200"/>
      <c r="D97" s="201"/>
      <c r="E97" s="201"/>
      <c r="F97" s="242"/>
      <c r="G97" s="238" t="s">
        <v>140</v>
      </c>
      <c r="H97" s="239"/>
      <c r="I97" s="239"/>
      <c r="J97" s="239"/>
      <c r="K97" s="239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0"/>
      <c r="AA97" s="240"/>
      <c r="AB97" s="240"/>
      <c r="AC97" s="240"/>
      <c r="AD97" s="240"/>
      <c r="AE97" s="240"/>
      <c r="AF97" s="240"/>
      <c r="AG97" s="240"/>
      <c r="AH97" s="241"/>
      <c r="AN97" s="232"/>
      <c r="AO97" s="232"/>
      <c r="AP97" s="232"/>
      <c r="AQ97" s="232"/>
      <c r="AR97" s="232"/>
      <c r="AS97" s="232"/>
      <c r="AT97" s="232"/>
      <c r="AU97" s="232"/>
      <c r="AV97" s="232"/>
      <c r="AW97" s="232"/>
      <c r="AX97" s="232"/>
      <c r="AY97" s="232"/>
      <c r="AZ97" s="232"/>
      <c r="BA97" s="232"/>
      <c r="BB97" s="232"/>
      <c r="BC97" s="232"/>
      <c r="BD97" s="232"/>
      <c r="BE97" s="232"/>
      <c r="BF97" s="232"/>
      <c r="BG97" s="232"/>
      <c r="BH97" s="232"/>
      <c r="BI97" s="232"/>
      <c r="BJ97" s="232"/>
      <c r="BK97" s="232"/>
      <c r="BL97" s="232"/>
      <c r="BM97" s="232"/>
      <c r="BN97" s="232"/>
      <c r="BO97" s="232"/>
      <c r="BP97" s="232"/>
      <c r="BQ97" s="232"/>
      <c r="BR97" s="232"/>
      <c r="BS97" s="232"/>
      <c r="BT97" s="232"/>
    </row>
    <row r="98" spans="2:72" ht="12.75" customHeight="1" x14ac:dyDescent="0.35">
      <c r="B98" s="185"/>
      <c r="C98" s="233"/>
      <c r="D98" s="201"/>
      <c r="E98" s="201"/>
      <c r="F98" s="242"/>
      <c r="G98" s="238"/>
      <c r="H98" s="239"/>
      <c r="I98" s="239"/>
      <c r="J98" s="239"/>
      <c r="K98" s="239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0"/>
      <c r="AA98" s="240"/>
      <c r="AB98" s="240"/>
      <c r="AC98" s="240"/>
      <c r="AD98" s="240"/>
      <c r="AE98" s="240"/>
      <c r="AF98" s="240"/>
      <c r="AG98" s="240"/>
      <c r="AH98" s="241"/>
      <c r="AN98" s="232"/>
      <c r="AO98" s="232"/>
      <c r="AP98" s="232"/>
      <c r="AQ98" s="232"/>
      <c r="AR98" s="232"/>
      <c r="AS98" s="232"/>
      <c r="AT98" s="232"/>
      <c r="AU98" s="232"/>
      <c r="AV98" s="232"/>
      <c r="AW98" s="232"/>
      <c r="AX98" s="232"/>
      <c r="AY98" s="232"/>
      <c r="AZ98" s="232"/>
      <c r="BA98" s="232"/>
      <c r="BB98" s="232"/>
      <c r="BC98" s="232"/>
      <c r="BD98" s="232"/>
      <c r="BE98" s="232"/>
      <c r="BF98" s="232"/>
      <c r="BG98" s="232"/>
      <c r="BH98" s="232"/>
      <c r="BI98" s="232"/>
      <c r="BJ98" s="232"/>
      <c r="BK98" s="232"/>
      <c r="BL98" s="232"/>
      <c r="BM98" s="232"/>
      <c r="BN98" s="232"/>
      <c r="BO98" s="232"/>
      <c r="BP98" s="232"/>
      <c r="BQ98" s="232"/>
      <c r="BR98" s="232"/>
      <c r="BS98" s="232"/>
      <c r="BT98" s="232"/>
    </row>
    <row r="99" spans="2:72" ht="12.75" customHeight="1" x14ac:dyDescent="0.35">
      <c r="B99" s="185"/>
      <c r="C99" s="233"/>
      <c r="D99" s="201"/>
      <c r="E99" s="201"/>
      <c r="F99" s="242"/>
      <c r="G99" s="276" t="s">
        <v>141</v>
      </c>
      <c r="H99" s="277"/>
      <c r="I99" s="277"/>
      <c r="J99" s="277"/>
      <c r="K99" s="277"/>
      <c r="L99" s="277"/>
      <c r="M99" s="277"/>
      <c r="N99" s="277"/>
      <c r="O99" s="277"/>
      <c r="P99" s="277"/>
      <c r="Q99" s="277"/>
      <c r="R99" s="277"/>
      <c r="S99" s="277"/>
      <c r="T99" s="277"/>
      <c r="U99" s="277"/>
      <c r="V99" s="277"/>
      <c r="W99" s="277"/>
      <c r="X99" s="277"/>
      <c r="Y99" s="277"/>
      <c r="Z99" s="277"/>
      <c r="AA99" s="277"/>
      <c r="AB99" s="277"/>
      <c r="AC99" s="277"/>
      <c r="AD99" s="277"/>
      <c r="AE99" s="277"/>
      <c r="AF99" s="277"/>
      <c r="AG99" s="277"/>
      <c r="AH99" s="278"/>
      <c r="AN99" s="232"/>
      <c r="AO99" s="232"/>
      <c r="AP99" s="232"/>
      <c r="AQ99" s="232"/>
      <c r="AR99" s="232"/>
      <c r="AS99" s="232"/>
      <c r="AT99" s="232"/>
      <c r="AU99" s="232"/>
      <c r="AV99" s="232"/>
      <c r="AW99" s="232"/>
      <c r="AX99" s="232"/>
      <c r="AY99" s="232"/>
      <c r="AZ99" s="232"/>
      <c r="BA99" s="232"/>
      <c r="BB99" s="232"/>
      <c r="BC99" s="232"/>
      <c r="BD99" s="232"/>
      <c r="BE99" s="232"/>
      <c r="BF99" s="232"/>
      <c r="BG99" s="232"/>
      <c r="BH99" s="232"/>
      <c r="BI99" s="232"/>
      <c r="BJ99" s="232"/>
      <c r="BK99" s="232"/>
      <c r="BL99" s="232"/>
      <c r="BM99" s="232"/>
      <c r="BN99" s="232"/>
      <c r="BO99" s="232"/>
      <c r="BP99" s="232"/>
      <c r="BQ99" s="232"/>
      <c r="BR99" s="232"/>
      <c r="BS99" s="232"/>
      <c r="BT99" s="232"/>
    </row>
    <row r="100" spans="2:72" ht="12.75" customHeight="1" x14ac:dyDescent="0.35">
      <c r="B100" s="185"/>
      <c r="C100" s="233"/>
      <c r="D100" s="201"/>
      <c r="E100" s="201"/>
      <c r="F100" s="242"/>
      <c r="G100" s="238"/>
      <c r="H100" s="239"/>
      <c r="I100" s="239"/>
      <c r="J100" s="239"/>
      <c r="K100" s="239"/>
      <c r="L100" s="239"/>
      <c r="M100" s="239"/>
      <c r="N100" s="259"/>
      <c r="O100" s="259"/>
      <c r="P100" s="259"/>
      <c r="Q100" s="259"/>
      <c r="R100" s="259"/>
      <c r="S100" s="259"/>
      <c r="T100" s="259"/>
      <c r="U100" s="259"/>
      <c r="V100" s="259"/>
      <c r="W100" s="259"/>
      <c r="X100" s="239"/>
      <c r="Y100" s="259"/>
      <c r="Z100" s="259"/>
      <c r="AA100" s="259"/>
      <c r="AB100" s="259"/>
      <c r="AC100" s="259"/>
      <c r="AD100" s="259"/>
      <c r="AE100" s="259"/>
      <c r="AF100" s="259"/>
      <c r="AG100" s="259"/>
      <c r="AH100" s="260"/>
      <c r="AN100" s="232"/>
      <c r="AO100" s="232"/>
      <c r="AP100" s="232"/>
      <c r="AQ100" s="232"/>
      <c r="AR100" s="232"/>
      <c r="AS100" s="232"/>
      <c r="AT100" s="232"/>
      <c r="AU100" s="232"/>
      <c r="AV100" s="232"/>
      <c r="AW100" s="232"/>
      <c r="AX100" s="232"/>
      <c r="AY100" s="232"/>
      <c r="AZ100" s="232"/>
      <c r="BA100" s="232"/>
      <c r="BB100" s="232"/>
      <c r="BC100" s="232"/>
      <c r="BD100" s="232"/>
      <c r="BE100" s="232"/>
      <c r="BF100" s="232"/>
      <c r="BG100" s="232"/>
      <c r="BH100" s="232"/>
      <c r="BI100" s="232"/>
      <c r="BJ100" s="232"/>
      <c r="BK100" s="232"/>
      <c r="BL100" s="232"/>
      <c r="BM100" s="232"/>
      <c r="BN100" s="232"/>
      <c r="BO100" s="232"/>
      <c r="BP100" s="232"/>
      <c r="BQ100" s="232"/>
      <c r="BR100" s="232"/>
      <c r="BS100" s="232"/>
      <c r="BT100" s="232"/>
    </row>
    <row r="101" spans="2:72" ht="20.25" customHeight="1" x14ac:dyDescent="0.35">
      <c r="B101" s="185"/>
      <c r="C101" s="233"/>
      <c r="D101" s="201"/>
      <c r="E101" s="201"/>
      <c r="F101" s="242"/>
      <c r="G101" s="238" t="s">
        <v>76</v>
      </c>
      <c r="H101" s="239"/>
      <c r="I101" s="239"/>
      <c r="J101" s="239"/>
      <c r="K101" s="239"/>
      <c r="L101" s="239"/>
      <c r="M101" s="239"/>
      <c r="N101" s="244" t="s">
        <v>14</v>
      </c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45"/>
      <c r="AN101" s="232"/>
      <c r="AO101" s="232"/>
      <c r="AP101" s="232"/>
      <c r="AQ101" s="232"/>
      <c r="AR101" s="232"/>
      <c r="AS101" s="232"/>
      <c r="AT101" s="232"/>
      <c r="AU101" s="232"/>
      <c r="AV101" s="232"/>
      <c r="AW101" s="232"/>
      <c r="AX101" s="232"/>
      <c r="AY101" s="232"/>
      <c r="AZ101" s="232"/>
      <c r="BA101" s="232"/>
      <c r="BB101" s="232"/>
      <c r="BC101" s="232"/>
      <c r="BD101" s="232"/>
      <c r="BE101" s="232"/>
      <c r="BF101" s="232"/>
      <c r="BG101" s="232"/>
      <c r="BH101" s="232"/>
      <c r="BI101" s="232"/>
      <c r="BJ101" s="232"/>
      <c r="BK101" s="232"/>
      <c r="BL101" s="232"/>
      <c r="BM101" s="232"/>
      <c r="BN101" s="232"/>
      <c r="BO101" s="232"/>
      <c r="BP101" s="232"/>
      <c r="BQ101" s="232"/>
      <c r="BR101" s="232"/>
      <c r="BS101" s="232"/>
      <c r="BT101" s="232"/>
    </row>
    <row r="102" spans="2:72" ht="20.25" customHeight="1" x14ac:dyDescent="0.35">
      <c r="B102" s="185"/>
      <c r="C102" s="233"/>
      <c r="D102" s="201"/>
      <c r="E102" s="201"/>
      <c r="F102" s="242"/>
      <c r="G102" s="238"/>
      <c r="H102" s="239"/>
      <c r="I102" s="239"/>
      <c r="J102" s="239"/>
      <c r="K102" s="239"/>
      <c r="L102" s="239"/>
      <c r="M102" s="239"/>
      <c r="N102" s="244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45"/>
      <c r="AN102" s="232"/>
      <c r="AO102" s="232"/>
      <c r="AP102" s="232"/>
      <c r="AQ102" s="232"/>
      <c r="AR102" s="232"/>
      <c r="AS102" s="232"/>
      <c r="AT102" s="232"/>
      <c r="AU102" s="232"/>
      <c r="AV102" s="232"/>
      <c r="AW102" s="232"/>
      <c r="AX102" s="232"/>
      <c r="AY102" s="232"/>
      <c r="AZ102" s="232"/>
      <c r="BA102" s="232"/>
      <c r="BB102" s="232"/>
      <c r="BC102" s="232"/>
      <c r="BD102" s="232"/>
      <c r="BE102" s="232"/>
      <c r="BF102" s="232"/>
      <c r="BG102" s="232"/>
      <c r="BH102" s="232"/>
      <c r="BI102" s="232"/>
      <c r="BJ102" s="232"/>
      <c r="BK102" s="232"/>
      <c r="BL102" s="232"/>
      <c r="BM102" s="232"/>
      <c r="BN102" s="232"/>
      <c r="BO102" s="232"/>
      <c r="BP102" s="232"/>
      <c r="BQ102" s="232"/>
      <c r="BR102" s="232"/>
      <c r="BS102" s="232"/>
      <c r="BT102" s="232"/>
    </row>
    <row r="103" spans="2:72" ht="15.75" customHeight="1" x14ac:dyDescent="0.35">
      <c r="B103" s="185"/>
      <c r="C103" s="233"/>
      <c r="D103" s="201"/>
      <c r="E103" s="201"/>
      <c r="F103" s="242"/>
      <c r="G103" s="238"/>
      <c r="H103" s="239"/>
      <c r="I103" s="239"/>
      <c r="J103" s="239"/>
      <c r="K103" s="239"/>
      <c r="L103" s="239"/>
      <c r="M103" s="239"/>
      <c r="N103" s="244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45"/>
      <c r="AN103" s="232"/>
      <c r="AO103" s="232"/>
      <c r="AP103" s="232"/>
      <c r="AQ103" s="232"/>
      <c r="AR103" s="232"/>
      <c r="AS103" s="232"/>
      <c r="AT103" s="232"/>
      <c r="AU103" s="232"/>
      <c r="AV103" s="232"/>
      <c r="AW103" s="232"/>
      <c r="AX103" s="232"/>
      <c r="AY103" s="232"/>
      <c r="AZ103" s="232"/>
      <c r="BA103" s="232"/>
      <c r="BB103" s="232"/>
      <c r="BC103" s="232"/>
      <c r="BD103" s="232"/>
      <c r="BE103" s="232"/>
      <c r="BF103" s="232"/>
      <c r="BG103" s="232"/>
      <c r="BH103" s="232"/>
      <c r="BI103" s="232"/>
      <c r="BJ103" s="232"/>
      <c r="BK103" s="232"/>
      <c r="BL103" s="232"/>
      <c r="BM103" s="232"/>
      <c r="BN103" s="232"/>
      <c r="BO103" s="232"/>
      <c r="BP103" s="232"/>
      <c r="BQ103" s="232"/>
      <c r="BR103" s="232"/>
      <c r="BS103" s="232"/>
      <c r="BT103" s="232"/>
    </row>
    <row r="104" spans="2:72" ht="15" customHeight="1" x14ac:dyDescent="0.35">
      <c r="B104" s="185"/>
      <c r="C104" s="233"/>
      <c r="D104" s="201"/>
      <c r="E104" s="201"/>
      <c r="F104" s="242"/>
      <c r="G104" s="238"/>
      <c r="H104" s="239"/>
      <c r="I104" s="239"/>
      <c r="J104" s="239"/>
      <c r="K104" s="239"/>
      <c r="L104" s="244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45"/>
      <c r="AN104" s="232"/>
      <c r="AO104" s="232"/>
      <c r="AP104" s="232"/>
      <c r="AQ104" s="232"/>
      <c r="AR104" s="232"/>
      <c r="AS104" s="232"/>
      <c r="AT104" s="232"/>
      <c r="AU104" s="232"/>
      <c r="AV104" s="232"/>
      <c r="AW104" s="232"/>
      <c r="AX104" s="232"/>
      <c r="AY104" s="232"/>
      <c r="AZ104" s="232"/>
      <c r="BA104" s="232"/>
      <c r="BB104" s="232"/>
      <c r="BC104" s="232"/>
      <c r="BD104" s="232"/>
      <c r="BE104" s="232"/>
      <c r="BF104" s="232"/>
      <c r="BG104" s="232"/>
      <c r="BH104" s="232"/>
      <c r="BI104" s="232"/>
      <c r="BJ104" s="232"/>
      <c r="BK104" s="232"/>
      <c r="BL104" s="232"/>
      <c r="BM104" s="232"/>
      <c r="BN104" s="232"/>
      <c r="BO104" s="232"/>
      <c r="BP104" s="232"/>
      <c r="BQ104" s="232"/>
      <c r="BR104" s="232"/>
      <c r="BS104" s="232"/>
      <c r="BT104" s="232"/>
    </row>
    <row r="105" spans="2:72" ht="15.75" customHeight="1" x14ac:dyDescent="0.35">
      <c r="B105" s="208"/>
      <c r="C105" s="200"/>
      <c r="D105" s="201"/>
      <c r="E105" s="201"/>
      <c r="F105" s="202"/>
      <c r="G105" s="238"/>
      <c r="H105" s="239"/>
      <c r="I105" s="239"/>
      <c r="J105" s="239"/>
      <c r="K105" s="239"/>
      <c r="L105" s="244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45"/>
      <c r="AN105" s="232"/>
      <c r="AO105" s="232"/>
      <c r="AP105" s="232"/>
      <c r="AQ105" s="232"/>
      <c r="AR105" s="232"/>
      <c r="AS105" s="232"/>
      <c r="AT105" s="232"/>
      <c r="AU105" s="232"/>
      <c r="AV105" s="232"/>
      <c r="AW105" s="232"/>
      <c r="AX105" s="232"/>
      <c r="AY105" s="232"/>
      <c r="AZ105" s="232"/>
      <c r="BA105" s="232"/>
      <c r="BB105" s="232"/>
      <c r="BC105" s="232"/>
      <c r="BD105" s="232"/>
      <c r="BE105" s="232"/>
      <c r="BF105" s="232"/>
      <c r="BG105" s="232"/>
      <c r="BH105" s="232"/>
      <c r="BI105" s="232"/>
      <c r="BJ105" s="232"/>
      <c r="BK105" s="232"/>
      <c r="BL105" s="232"/>
      <c r="BM105" s="232"/>
      <c r="BN105" s="232"/>
      <c r="BO105" s="232"/>
      <c r="BP105" s="232"/>
      <c r="BQ105" s="232"/>
      <c r="BR105" s="232"/>
      <c r="BS105" s="232"/>
      <c r="BT105" s="232"/>
    </row>
    <row r="106" spans="2:72" ht="15" customHeight="1" x14ac:dyDescent="0.35">
      <c r="B106" s="210"/>
      <c r="C106" s="201"/>
      <c r="D106" s="201"/>
      <c r="E106" s="201"/>
      <c r="F106" s="202"/>
      <c r="G106" s="238" t="s">
        <v>142</v>
      </c>
      <c r="H106" s="239"/>
      <c r="I106" s="239"/>
      <c r="J106" s="239"/>
      <c r="K106" s="239"/>
      <c r="L106" s="244"/>
      <c r="M106" s="239"/>
      <c r="N106" s="244" t="s">
        <v>14</v>
      </c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9"/>
      <c r="AH106" s="245"/>
      <c r="AN106" s="232"/>
      <c r="AO106" s="232"/>
      <c r="AP106" s="232"/>
      <c r="AQ106" s="232"/>
      <c r="AR106" s="232"/>
      <c r="AS106" s="232"/>
      <c r="AT106" s="232"/>
      <c r="AU106" s="232"/>
      <c r="AV106" s="232"/>
      <c r="AW106" s="232"/>
      <c r="AX106" s="232"/>
      <c r="AY106" s="232"/>
      <c r="AZ106" s="232"/>
      <c r="BA106" s="232"/>
      <c r="BB106" s="232"/>
      <c r="BC106" s="232"/>
      <c r="BD106" s="232"/>
      <c r="BE106" s="232"/>
      <c r="BF106" s="232"/>
      <c r="BG106" s="232"/>
      <c r="BH106" s="232"/>
      <c r="BI106" s="232"/>
      <c r="BJ106" s="232"/>
      <c r="BK106" s="232"/>
      <c r="BL106" s="232"/>
      <c r="BM106" s="232"/>
      <c r="BN106" s="232"/>
      <c r="BO106" s="232"/>
      <c r="BP106" s="232"/>
      <c r="BQ106" s="232"/>
      <c r="BR106" s="232"/>
      <c r="BS106" s="232"/>
      <c r="BT106" s="232"/>
    </row>
    <row r="107" spans="2:72" ht="19.5" customHeight="1" x14ac:dyDescent="0.35">
      <c r="B107" s="210"/>
      <c r="C107" s="201"/>
      <c r="D107" s="201"/>
      <c r="E107" s="201"/>
      <c r="F107" s="202"/>
      <c r="G107" s="246" t="s">
        <v>143</v>
      </c>
      <c r="H107" s="243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7"/>
      <c r="AN107" s="232"/>
      <c r="AO107" s="232"/>
      <c r="AP107" s="232"/>
      <c r="AQ107" s="232"/>
      <c r="AR107" s="232"/>
      <c r="AS107" s="232"/>
      <c r="AT107" s="232"/>
      <c r="AU107" s="232"/>
      <c r="AV107" s="232"/>
      <c r="AW107" s="232"/>
      <c r="AX107" s="232"/>
      <c r="AY107" s="232"/>
      <c r="AZ107" s="232"/>
      <c r="BA107" s="232"/>
      <c r="BB107" s="232"/>
      <c r="BC107" s="232"/>
      <c r="BD107" s="232"/>
      <c r="BE107" s="232"/>
      <c r="BF107" s="232"/>
      <c r="BG107" s="232"/>
      <c r="BH107" s="232"/>
      <c r="BI107" s="232"/>
      <c r="BJ107" s="232"/>
      <c r="BK107" s="232"/>
      <c r="BL107" s="232"/>
      <c r="BM107" s="232"/>
      <c r="BN107" s="232"/>
      <c r="BO107" s="232"/>
      <c r="BP107" s="232"/>
      <c r="BQ107" s="232"/>
      <c r="BR107" s="232"/>
      <c r="BS107" s="232"/>
      <c r="BT107" s="232"/>
    </row>
    <row r="108" spans="2:72" ht="4.5" customHeight="1" x14ac:dyDescent="0.35">
      <c r="B108" s="210"/>
      <c r="C108" s="201"/>
      <c r="D108" s="201"/>
      <c r="E108" s="201"/>
      <c r="F108" s="202"/>
      <c r="G108" s="246"/>
      <c r="H108" s="243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7"/>
      <c r="AN108" s="232"/>
      <c r="AO108" s="232"/>
      <c r="AP108" s="232"/>
      <c r="AQ108" s="232"/>
      <c r="AR108" s="232"/>
      <c r="AS108" s="232"/>
      <c r="AT108" s="232"/>
      <c r="AU108" s="232"/>
      <c r="AV108" s="232"/>
      <c r="AW108" s="232"/>
      <c r="AX108" s="232"/>
      <c r="AY108" s="232"/>
      <c r="AZ108" s="232"/>
      <c r="BA108" s="232"/>
      <c r="BB108" s="232"/>
      <c r="BC108" s="232"/>
      <c r="BD108" s="232"/>
      <c r="BE108" s="232"/>
      <c r="BF108" s="232"/>
      <c r="BG108" s="232"/>
      <c r="BH108" s="232"/>
      <c r="BI108" s="232"/>
      <c r="BJ108" s="232"/>
      <c r="BK108" s="232"/>
      <c r="BL108" s="232"/>
      <c r="BM108" s="232"/>
      <c r="BN108" s="232"/>
      <c r="BO108" s="232"/>
      <c r="BP108" s="232"/>
      <c r="BQ108" s="232"/>
      <c r="BR108" s="232"/>
      <c r="BS108" s="232"/>
      <c r="BT108" s="232"/>
    </row>
    <row r="109" spans="2:72" ht="20.25" customHeight="1" x14ac:dyDescent="0.35">
      <c r="B109" s="196"/>
      <c r="C109" s="211"/>
      <c r="D109" s="211"/>
      <c r="E109" s="211"/>
      <c r="F109" s="212"/>
      <c r="G109" s="248"/>
      <c r="H109" s="249"/>
      <c r="I109" s="249"/>
      <c r="J109" s="249"/>
      <c r="K109" s="249"/>
      <c r="L109" s="249"/>
      <c r="M109" s="249"/>
      <c r="N109" s="249"/>
      <c r="O109" s="249"/>
      <c r="P109" s="249"/>
      <c r="Q109" s="249"/>
      <c r="R109" s="249"/>
      <c r="S109" s="249"/>
      <c r="T109" s="249"/>
      <c r="U109" s="249"/>
      <c r="V109" s="249"/>
      <c r="W109" s="249"/>
      <c r="X109" s="249"/>
      <c r="Y109" s="249"/>
      <c r="Z109" s="249"/>
      <c r="AA109" s="249"/>
      <c r="AB109" s="249"/>
      <c r="AC109" s="249"/>
      <c r="AD109" s="249"/>
      <c r="AE109" s="249"/>
      <c r="AF109" s="249"/>
      <c r="AG109" s="249"/>
      <c r="AH109" s="250"/>
      <c r="AN109" s="232"/>
      <c r="AO109" s="232"/>
      <c r="AP109" s="232"/>
      <c r="AQ109" s="232"/>
      <c r="AR109" s="232"/>
      <c r="AS109" s="232"/>
      <c r="AT109" s="232"/>
      <c r="AU109" s="232"/>
      <c r="AV109" s="232"/>
      <c r="AW109" s="232"/>
      <c r="AX109" s="232"/>
      <c r="AY109" s="232"/>
      <c r="AZ109" s="232"/>
      <c r="BA109" s="232"/>
      <c r="BB109" s="232"/>
      <c r="BC109" s="232"/>
      <c r="BD109" s="232"/>
      <c r="BE109" s="232"/>
      <c r="BF109" s="232"/>
      <c r="BG109" s="232"/>
      <c r="BH109" s="232"/>
      <c r="BI109" s="232"/>
      <c r="BJ109" s="232"/>
      <c r="BK109" s="232"/>
      <c r="BL109" s="232"/>
      <c r="BM109" s="232"/>
      <c r="BN109" s="232"/>
      <c r="BO109" s="232"/>
      <c r="BP109" s="232"/>
      <c r="BQ109" s="232"/>
      <c r="BR109" s="232"/>
      <c r="BS109" s="232"/>
      <c r="BT109" s="232"/>
    </row>
    <row r="110" spans="2:72" ht="18" customHeight="1" x14ac:dyDescent="0.35">
      <c r="B110" s="251"/>
      <c r="C110" s="201"/>
      <c r="D110" s="201"/>
      <c r="E110" s="201"/>
      <c r="F110" s="20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  <c r="R110" s="252"/>
      <c r="S110" s="252"/>
      <c r="T110" s="252"/>
      <c r="U110" s="252"/>
      <c r="V110" s="252"/>
      <c r="W110" s="252"/>
      <c r="X110" s="252"/>
      <c r="Y110" s="252"/>
      <c r="Z110" s="252"/>
      <c r="AA110" s="252"/>
      <c r="AB110" s="252"/>
      <c r="AC110" s="252"/>
      <c r="AD110" s="252"/>
      <c r="AE110" s="252"/>
      <c r="AF110" s="252"/>
      <c r="AG110" s="252"/>
      <c r="AH110" s="252"/>
      <c r="AN110" s="232"/>
      <c r="AO110" s="232"/>
      <c r="AP110" s="232"/>
      <c r="AQ110" s="232"/>
      <c r="AR110" s="232"/>
      <c r="AS110" s="232"/>
      <c r="AT110" s="232"/>
      <c r="AU110" s="232"/>
      <c r="AV110" s="232"/>
      <c r="AW110" s="232"/>
      <c r="AX110" s="232"/>
      <c r="AY110" s="232"/>
      <c r="AZ110" s="232"/>
      <c r="BA110" s="232"/>
      <c r="BB110" s="232"/>
      <c r="BC110" s="232"/>
      <c r="BD110" s="232"/>
      <c r="BE110" s="232"/>
      <c r="BF110" s="232"/>
      <c r="BG110" s="232"/>
      <c r="BH110" s="232"/>
      <c r="BI110" s="232"/>
      <c r="BJ110" s="232"/>
      <c r="BK110" s="232"/>
      <c r="BL110" s="232"/>
      <c r="BM110" s="232"/>
      <c r="BN110" s="232"/>
      <c r="BO110" s="232"/>
      <c r="BP110" s="232"/>
      <c r="BQ110" s="232"/>
      <c r="BR110" s="232"/>
      <c r="BS110" s="232"/>
      <c r="BT110" s="232"/>
    </row>
    <row r="111" spans="2:72" ht="18" customHeight="1" x14ac:dyDescent="0.35">
      <c r="B111" s="208" t="s">
        <v>82</v>
      </c>
      <c r="C111" s="201"/>
      <c r="D111" s="201"/>
      <c r="E111" s="201"/>
      <c r="F111" s="202"/>
      <c r="G111" s="239" t="s">
        <v>83</v>
      </c>
      <c r="H111" s="239" t="s">
        <v>144</v>
      </c>
      <c r="I111" s="252"/>
      <c r="J111" s="252"/>
      <c r="K111" s="252"/>
      <c r="L111" s="252"/>
      <c r="M111" s="252"/>
      <c r="N111" s="252"/>
      <c r="O111" s="252"/>
      <c r="P111" s="252"/>
      <c r="Q111" s="252"/>
      <c r="R111" s="252"/>
      <c r="S111" s="252"/>
      <c r="T111" s="252"/>
      <c r="U111" s="252"/>
      <c r="V111" s="252"/>
      <c r="W111" s="252"/>
      <c r="X111" s="252"/>
      <c r="Y111" s="252"/>
      <c r="Z111" s="252"/>
      <c r="AA111" s="252"/>
      <c r="AB111" s="252"/>
      <c r="AC111" s="252"/>
      <c r="AD111" s="252"/>
      <c r="AE111" s="252"/>
      <c r="AF111" s="252"/>
      <c r="AG111" s="252"/>
      <c r="AH111" s="252"/>
      <c r="AN111" s="232"/>
      <c r="AO111" s="232"/>
      <c r="AP111" s="232"/>
      <c r="AQ111" s="232"/>
      <c r="AR111" s="232"/>
      <c r="AS111" s="232"/>
      <c r="AT111" s="232"/>
      <c r="AU111" s="232"/>
      <c r="AV111" s="232"/>
      <c r="AW111" s="232"/>
      <c r="AX111" s="232"/>
      <c r="AY111" s="232"/>
      <c r="AZ111" s="232"/>
      <c r="BA111" s="232"/>
      <c r="BB111" s="232"/>
      <c r="BC111" s="232"/>
      <c r="BD111" s="232"/>
      <c r="BE111" s="232"/>
      <c r="BF111" s="232"/>
      <c r="BG111" s="232"/>
      <c r="BH111" s="232"/>
      <c r="BI111" s="232"/>
      <c r="BJ111" s="232"/>
      <c r="BK111" s="232"/>
      <c r="BL111" s="232"/>
      <c r="BM111" s="232"/>
      <c r="BN111" s="232"/>
      <c r="BO111" s="232"/>
      <c r="BP111" s="232"/>
      <c r="BQ111" s="232"/>
      <c r="BR111" s="232"/>
      <c r="BS111" s="232"/>
      <c r="BT111" s="232"/>
    </row>
    <row r="112" spans="2:72" ht="18" customHeight="1" x14ac:dyDescent="0.35">
      <c r="B112" s="210"/>
      <c r="C112" s="201"/>
      <c r="D112" s="201"/>
      <c r="E112" s="201"/>
      <c r="F112" s="202"/>
      <c r="G112" s="239" t="s">
        <v>85</v>
      </c>
      <c r="H112" s="239" t="s">
        <v>145</v>
      </c>
      <c r="I112" s="252"/>
      <c r="J112" s="252"/>
      <c r="K112" s="252"/>
      <c r="L112" s="252"/>
      <c r="M112" s="252"/>
      <c r="N112" s="252"/>
      <c r="O112" s="252"/>
      <c r="P112" s="252"/>
      <c r="Q112" s="252"/>
      <c r="R112" s="252"/>
      <c r="S112" s="252"/>
      <c r="T112" s="252"/>
      <c r="U112" s="252"/>
      <c r="V112" s="252"/>
      <c r="W112" s="252"/>
      <c r="X112" s="252"/>
      <c r="Y112" s="252"/>
      <c r="Z112" s="252"/>
      <c r="AA112" s="252"/>
      <c r="AB112" s="252"/>
      <c r="AC112" s="252"/>
      <c r="AD112" s="252"/>
      <c r="AE112" s="252"/>
      <c r="AF112" s="252"/>
      <c r="AG112" s="252"/>
      <c r="AH112" s="252"/>
    </row>
    <row r="113" spans="2:34" ht="20.25" customHeight="1" x14ac:dyDescent="0.35">
      <c r="B113" s="210"/>
      <c r="C113" s="201"/>
      <c r="D113" s="201"/>
      <c r="E113" s="201"/>
      <c r="F113" s="20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  <c r="R113" s="252"/>
      <c r="S113" s="252"/>
      <c r="T113" s="252"/>
      <c r="U113" s="252"/>
      <c r="V113" s="252"/>
      <c r="W113" s="252"/>
      <c r="X113" s="252"/>
      <c r="Y113" s="252"/>
      <c r="Z113" s="252"/>
      <c r="AA113" s="252"/>
      <c r="AB113" s="252"/>
      <c r="AC113" s="252"/>
      <c r="AD113" s="252"/>
      <c r="AE113" s="252"/>
      <c r="AF113" s="252"/>
      <c r="AG113" s="252"/>
      <c r="AH113" s="252"/>
    </row>
    <row r="114" spans="2:34" ht="20.25" customHeight="1" x14ac:dyDescent="0.35">
      <c r="B114" s="253"/>
      <c r="C114" s="253"/>
      <c r="D114" s="254"/>
      <c r="G114" s="261"/>
      <c r="H114" s="261"/>
      <c r="I114" s="261"/>
      <c r="J114" s="261"/>
      <c r="K114" s="261"/>
      <c r="L114" s="261"/>
      <c r="M114" s="261"/>
      <c r="N114" s="261"/>
      <c r="O114" s="261"/>
      <c r="P114" s="261"/>
      <c r="Q114" s="261"/>
      <c r="R114" s="261"/>
      <c r="S114" s="261"/>
      <c r="T114" s="261"/>
      <c r="U114" s="261"/>
      <c r="V114" s="261"/>
      <c r="W114" s="261"/>
      <c r="X114" s="261"/>
      <c r="Y114" s="261"/>
      <c r="Z114" s="261"/>
      <c r="AA114" s="261"/>
      <c r="AB114" s="261"/>
      <c r="AC114" s="261"/>
      <c r="AD114" s="261"/>
      <c r="AE114" s="261"/>
      <c r="AF114" s="261"/>
      <c r="AG114" s="261"/>
      <c r="AH114" s="261"/>
    </row>
    <row r="115" spans="2:34" ht="20.25" customHeight="1" x14ac:dyDescent="0.35">
      <c r="B115" s="253"/>
      <c r="C115" s="253"/>
      <c r="D115" s="254"/>
    </row>
    <row r="116" spans="2:34" ht="20.25" customHeight="1" x14ac:dyDescent="0.35">
      <c r="G116" s="262"/>
      <c r="H116" s="262"/>
      <c r="I116" s="262"/>
      <c r="J116" s="262"/>
      <c r="K116" s="262"/>
      <c r="L116" s="262"/>
      <c r="M116" s="262"/>
      <c r="N116" s="262"/>
      <c r="O116" s="262"/>
      <c r="P116" s="262"/>
      <c r="Q116" s="262"/>
      <c r="R116" s="262"/>
      <c r="S116" s="262"/>
      <c r="T116" s="262"/>
      <c r="U116" s="262"/>
      <c r="V116" s="262"/>
      <c r="W116" s="262"/>
      <c r="X116" s="262"/>
      <c r="Y116" s="262"/>
      <c r="Z116" s="262"/>
      <c r="AA116" s="262"/>
      <c r="AB116" s="262"/>
      <c r="AC116" s="262"/>
      <c r="AD116" s="262"/>
      <c r="AE116" s="262"/>
      <c r="AF116" s="262"/>
      <c r="AG116" s="262"/>
      <c r="AH116" s="262"/>
    </row>
    <row r="117" spans="2:34" ht="20.25" customHeight="1" x14ac:dyDescent="0.35">
      <c r="G117" s="254"/>
      <c r="H117" s="254"/>
      <c r="I117" s="254"/>
      <c r="J117" s="254"/>
      <c r="K117" s="254"/>
      <c r="L117" s="254"/>
      <c r="M117" s="254"/>
      <c r="N117" s="263"/>
      <c r="O117" s="263"/>
      <c r="P117" s="263"/>
      <c r="Q117" s="263"/>
      <c r="R117" s="263"/>
      <c r="S117" s="263"/>
      <c r="T117" s="263"/>
      <c r="U117" s="263"/>
      <c r="V117" s="263"/>
      <c r="W117" s="263"/>
      <c r="X117" s="254"/>
      <c r="Y117" s="263"/>
      <c r="Z117" s="263"/>
      <c r="AA117" s="263"/>
      <c r="AB117" s="263"/>
      <c r="AC117" s="263"/>
      <c r="AD117" s="263"/>
      <c r="AE117" s="263"/>
      <c r="AF117" s="263"/>
      <c r="AG117" s="263"/>
      <c r="AH117" s="263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254"/>
      <c r="H120" s="254"/>
      <c r="I120" s="254"/>
      <c r="J120" s="254"/>
      <c r="K120" s="254"/>
      <c r="N120" s="255"/>
    </row>
    <row r="121" spans="2:34" ht="20.25" customHeight="1" x14ac:dyDescent="0.35">
      <c r="G121" s="254"/>
      <c r="H121" s="254"/>
      <c r="I121" s="254"/>
      <c r="J121" s="254"/>
      <c r="K121" s="254"/>
      <c r="L121" s="255"/>
    </row>
    <row r="122" spans="2:34" ht="20.25" customHeight="1" x14ac:dyDescent="0.35">
      <c r="G122" s="254"/>
      <c r="H122" s="254"/>
      <c r="I122" s="254"/>
      <c r="J122" s="254"/>
      <c r="K122" s="254"/>
      <c r="L122" s="255"/>
    </row>
    <row r="123" spans="2:34" ht="20.25" customHeight="1" x14ac:dyDescent="0.35">
      <c r="G123" s="254"/>
      <c r="H123" s="254"/>
      <c r="I123" s="254"/>
      <c r="J123" s="254"/>
      <c r="K123" s="254"/>
      <c r="L123" s="255"/>
    </row>
    <row r="124" spans="2:34" ht="20.25" customHeight="1" x14ac:dyDescent="0.35">
      <c r="G124" s="254"/>
      <c r="H124" s="254"/>
      <c r="I124" s="254"/>
      <c r="J124" s="254"/>
      <c r="K124" s="254"/>
      <c r="N124" s="255"/>
    </row>
    <row r="125" spans="2:34" ht="20.25" customHeight="1" x14ac:dyDescent="0.35">
      <c r="G125" s="254"/>
      <c r="H125" s="254"/>
      <c r="I125" s="254"/>
      <c r="J125" s="254"/>
      <c r="K125" s="254"/>
      <c r="L125" s="255"/>
    </row>
    <row r="126" spans="2:34" ht="20.25" customHeight="1" x14ac:dyDescent="0.35">
      <c r="G126" s="254"/>
      <c r="H126" s="254"/>
      <c r="I126" s="254"/>
      <c r="J126" s="254"/>
      <c r="K126" s="254"/>
      <c r="N126" s="255"/>
    </row>
    <row r="127" spans="2:34" ht="6" customHeight="1" x14ac:dyDescent="0.35"/>
    <row r="139" spans="2:34" ht="6" customHeight="1" x14ac:dyDescent="0.35"/>
    <row r="140" spans="2:34" ht="20.25" customHeight="1" x14ac:dyDescent="0.35">
      <c r="B140" s="256"/>
      <c r="C140" s="256"/>
      <c r="D140" s="256"/>
      <c r="E140" s="256"/>
      <c r="F140" s="256"/>
      <c r="G140" s="256"/>
      <c r="H140" s="256"/>
      <c r="I140" s="256"/>
      <c r="J140" s="256"/>
      <c r="K140" s="256"/>
      <c r="L140" s="256"/>
      <c r="M140" s="256"/>
      <c r="N140" s="256"/>
      <c r="O140" s="256"/>
      <c r="P140" s="256"/>
      <c r="Q140" s="256"/>
      <c r="R140" s="256"/>
      <c r="S140" s="256"/>
      <c r="T140" s="256"/>
      <c r="U140" s="256"/>
      <c r="V140" s="256"/>
      <c r="W140" s="256"/>
      <c r="X140" s="256"/>
      <c r="Y140" s="256"/>
      <c r="Z140" s="256"/>
      <c r="AA140" s="256"/>
      <c r="AB140" s="256"/>
      <c r="AC140" s="256"/>
      <c r="AD140" s="256"/>
      <c r="AE140" s="256"/>
      <c r="AF140" s="256"/>
      <c r="AG140" s="256"/>
      <c r="AH140" s="256"/>
    </row>
    <row r="141" spans="2:34" x14ac:dyDescent="0.35">
      <c r="B141" s="254"/>
      <c r="C141" s="254"/>
      <c r="D141" s="254"/>
      <c r="E141" s="254"/>
      <c r="F141" s="254"/>
      <c r="G141" s="254"/>
      <c r="H141" s="254"/>
    </row>
    <row r="142" spans="2:34" ht="20.25" customHeight="1" x14ac:dyDescent="0.35">
      <c r="B142" s="255"/>
      <c r="C142" s="257"/>
      <c r="D142" s="257"/>
      <c r="E142" s="257"/>
      <c r="F142" s="257"/>
      <c r="G142" s="257"/>
      <c r="H142" s="127"/>
      <c r="I142" s="128"/>
    </row>
    <row r="143" spans="2:34" ht="12" customHeight="1" x14ac:dyDescent="0.35">
      <c r="B143" s="255"/>
      <c r="C143" s="257"/>
      <c r="D143" s="257"/>
      <c r="E143" s="257"/>
      <c r="F143" s="257"/>
      <c r="G143" s="257"/>
      <c r="H143" s="127"/>
    </row>
    <row r="144" spans="2:34" ht="20.25" customHeight="1" x14ac:dyDescent="0.35">
      <c r="B144" s="255"/>
      <c r="C144" s="257"/>
      <c r="D144" s="257"/>
      <c r="E144" s="257"/>
      <c r="F144" s="257"/>
      <c r="G144" s="257"/>
      <c r="H144" s="127"/>
      <c r="I144" s="128"/>
    </row>
    <row r="145" spans="2:9" ht="12" customHeight="1" x14ac:dyDescent="0.35">
      <c r="B145" s="255"/>
      <c r="C145" s="257"/>
      <c r="D145" s="257"/>
      <c r="E145" s="257"/>
      <c r="F145" s="257"/>
      <c r="G145" s="257"/>
      <c r="H145" s="127"/>
    </row>
    <row r="146" spans="2:9" ht="20.25" customHeight="1" x14ac:dyDescent="0.35">
      <c r="B146" s="255"/>
      <c r="C146" s="257"/>
      <c r="D146" s="257"/>
      <c r="E146" s="257"/>
      <c r="F146" s="257"/>
      <c r="G146" s="257"/>
      <c r="H146" s="127"/>
      <c r="I146" s="128"/>
    </row>
    <row r="147" spans="2:9" ht="12" customHeight="1" x14ac:dyDescent="0.35">
      <c r="B147" s="255"/>
      <c r="C147" s="257"/>
      <c r="D147" s="257"/>
      <c r="E147" s="257"/>
      <c r="F147" s="257"/>
      <c r="G147" s="257"/>
      <c r="H147" s="127"/>
    </row>
    <row r="148" spans="2:9" ht="20.25" customHeight="1" x14ac:dyDescent="0.35">
      <c r="B148" s="255"/>
      <c r="C148" s="257"/>
      <c r="D148" s="257"/>
      <c r="E148" s="257"/>
      <c r="F148" s="257"/>
      <c r="G148" s="257"/>
      <c r="H148" s="127"/>
      <c r="I148" s="128"/>
    </row>
    <row r="149" spans="2:9" ht="12" customHeight="1" x14ac:dyDescent="0.35">
      <c r="B149" s="254"/>
      <c r="C149" s="254"/>
      <c r="D149" s="254"/>
      <c r="E149" s="254"/>
      <c r="F149" s="254"/>
      <c r="G149" s="254"/>
    </row>
    <row r="150" spans="2:9" ht="20.25" customHeight="1" x14ac:dyDescent="0.35">
      <c r="B150" s="254"/>
      <c r="C150" s="254"/>
      <c r="D150" s="254"/>
      <c r="E150" s="254"/>
      <c r="F150" s="254"/>
      <c r="G150" s="254"/>
      <c r="I150" s="128"/>
    </row>
    <row r="151" spans="2:9" ht="12" customHeight="1" x14ac:dyDescent="0.35">
      <c r="I151" s="128"/>
    </row>
    <row r="152" spans="2:9" ht="20.25" customHeight="1" x14ac:dyDescent="0.35">
      <c r="B152" s="254"/>
      <c r="C152" s="254"/>
      <c r="D152" s="254"/>
      <c r="E152" s="254"/>
      <c r="F152" s="254"/>
      <c r="I152" s="128"/>
    </row>
    <row r="153" spans="2:9" ht="12" customHeight="1" x14ac:dyDescent="0.35">
      <c r="B153" s="254"/>
      <c r="C153" s="254"/>
      <c r="D153" s="254"/>
      <c r="E153" s="254"/>
      <c r="F153" s="254"/>
      <c r="I153" s="128"/>
    </row>
    <row r="154" spans="2:9" ht="20.25" customHeight="1" x14ac:dyDescent="0.35">
      <c r="B154" s="254"/>
      <c r="C154" s="254"/>
      <c r="D154" s="254"/>
      <c r="E154" s="254"/>
      <c r="F154" s="254"/>
      <c r="I154" s="128"/>
    </row>
    <row r="155" spans="2:9" ht="12" customHeight="1" x14ac:dyDescent="0.35">
      <c r="B155" s="254"/>
      <c r="C155" s="254"/>
      <c r="D155" s="254"/>
      <c r="E155" s="254"/>
      <c r="F155" s="254"/>
      <c r="I155" s="128"/>
    </row>
    <row r="156" spans="2:9" ht="20.25" customHeight="1" x14ac:dyDescent="0.35">
      <c r="B156" s="254"/>
      <c r="C156" s="254"/>
      <c r="D156" s="254"/>
      <c r="E156" s="254"/>
      <c r="F156" s="254"/>
      <c r="I156" s="128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254"/>
      <c r="C161" s="254"/>
      <c r="D161" s="254"/>
      <c r="E161" s="254"/>
      <c r="F161" s="254"/>
      <c r="I161" s="128"/>
    </row>
    <row r="162" spans="2:34" ht="6" customHeight="1" x14ac:dyDescent="0.35"/>
    <row r="163" spans="2:34" ht="6" customHeight="1" x14ac:dyDescent="0.35"/>
    <row r="164" spans="2:34" x14ac:dyDescent="0.35">
      <c r="B164" s="258"/>
      <c r="C164" s="254"/>
      <c r="I164" s="128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254"/>
    </row>
    <row r="168" spans="2:34" ht="6" customHeight="1" x14ac:dyDescent="0.35"/>
    <row r="170" spans="2:34" ht="20.25" customHeight="1" x14ac:dyDescent="0.35">
      <c r="C170" s="257"/>
      <c r="D170" s="257"/>
      <c r="E170" s="257"/>
      <c r="F170" s="257"/>
      <c r="G170" s="257"/>
      <c r="H170" s="257"/>
      <c r="I170" s="257"/>
      <c r="J170" s="257"/>
      <c r="K170" s="257"/>
      <c r="L170" s="257"/>
      <c r="M170" s="257"/>
      <c r="N170" s="257"/>
      <c r="O170" s="257"/>
      <c r="P170" s="257"/>
      <c r="Q170" s="257"/>
      <c r="R170" s="257"/>
      <c r="S170" s="257"/>
      <c r="T170" s="257"/>
      <c r="U170" s="257"/>
      <c r="V170" s="257"/>
      <c r="W170" s="257"/>
      <c r="X170" s="257"/>
      <c r="Y170" s="257"/>
      <c r="Z170" s="257"/>
      <c r="AA170" s="257"/>
      <c r="AB170" s="257"/>
      <c r="AC170" s="257"/>
      <c r="AD170" s="257"/>
      <c r="AE170" s="257"/>
      <c r="AF170" s="257"/>
      <c r="AG170" s="257"/>
      <c r="AH170" s="127"/>
    </row>
    <row r="171" spans="2:34" ht="20.25" customHeight="1" x14ac:dyDescent="0.35">
      <c r="C171" s="257"/>
      <c r="D171" s="257"/>
      <c r="E171" s="257"/>
      <c r="F171" s="257"/>
      <c r="G171" s="257"/>
      <c r="H171" s="257"/>
      <c r="I171" s="257"/>
      <c r="J171" s="257"/>
      <c r="K171" s="257"/>
      <c r="L171" s="257"/>
      <c r="M171" s="257"/>
      <c r="N171" s="257"/>
      <c r="O171" s="257"/>
      <c r="P171" s="257"/>
      <c r="Q171" s="257"/>
      <c r="R171" s="257"/>
      <c r="S171" s="257"/>
      <c r="T171" s="257"/>
      <c r="U171" s="257"/>
      <c r="V171" s="257"/>
      <c r="W171" s="257"/>
      <c r="X171" s="257"/>
      <c r="Y171" s="257"/>
      <c r="Z171" s="257"/>
      <c r="AA171" s="257"/>
      <c r="AB171" s="257"/>
      <c r="AC171" s="257"/>
      <c r="AD171" s="257"/>
      <c r="AE171" s="257"/>
      <c r="AF171" s="257"/>
      <c r="AG171" s="257"/>
      <c r="AH171" s="127"/>
    </row>
    <row r="172" spans="2:34" ht="20.25" customHeight="1" x14ac:dyDescent="0.35">
      <c r="C172" s="257"/>
      <c r="D172" s="257"/>
      <c r="E172" s="257"/>
      <c r="F172" s="257"/>
      <c r="G172" s="257"/>
      <c r="H172" s="257"/>
      <c r="I172" s="257"/>
      <c r="J172" s="257"/>
      <c r="K172" s="257"/>
      <c r="L172" s="257"/>
      <c r="M172" s="257"/>
      <c r="N172" s="257"/>
      <c r="O172" s="257"/>
      <c r="P172" s="257"/>
      <c r="Q172" s="257"/>
      <c r="R172" s="257"/>
      <c r="S172" s="257"/>
      <c r="T172" s="257"/>
      <c r="U172" s="257"/>
      <c r="V172" s="257"/>
      <c r="W172" s="257"/>
      <c r="X172" s="257"/>
      <c r="Y172" s="257"/>
      <c r="Z172" s="257"/>
      <c r="AA172" s="257"/>
      <c r="AB172" s="257"/>
      <c r="AC172" s="257"/>
      <c r="AD172" s="257"/>
      <c r="AE172" s="257"/>
      <c r="AF172" s="257"/>
      <c r="AG172" s="257"/>
      <c r="AH172" s="127"/>
    </row>
    <row r="173" spans="2:34" ht="20.25" customHeight="1" x14ac:dyDescent="0.35">
      <c r="C173" s="257"/>
      <c r="D173" s="257"/>
      <c r="E173" s="257"/>
      <c r="F173" s="257"/>
      <c r="G173" s="257"/>
      <c r="H173" s="257"/>
      <c r="I173" s="257"/>
      <c r="J173" s="257"/>
      <c r="K173" s="257"/>
      <c r="L173" s="257"/>
      <c r="M173" s="257"/>
      <c r="N173" s="257"/>
      <c r="O173" s="257"/>
      <c r="P173" s="257"/>
      <c r="Q173" s="257"/>
      <c r="R173" s="257"/>
      <c r="S173" s="257"/>
      <c r="T173" s="257"/>
      <c r="U173" s="257"/>
      <c r="V173" s="257"/>
      <c r="W173" s="257"/>
      <c r="X173" s="257"/>
      <c r="Y173" s="257"/>
      <c r="Z173" s="257"/>
      <c r="AA173" s="257"/>
      <c r="AB173" s="257"/>
      <c r="AC173" s="257"/>
      <c r="AD173" s="257"/>
      <c r="AE173" s="257"/>
      <c r="AF173" s="257"/>
      <c r="AG173" s="257"/>
      <c r="AH173" s="127"/>
    </row>
    <row r="174" spans="2:34" x14ac:dyDescent="0.35">
      <c r="C174" s="254"/>
      <c r="D174" s="254"/>
      <c r="E174" s="254"/>
      <c r="F174" s="254"/>
      <c r="G174" s="254"/>
      <c r="H174" s="254"/>
      <c r="I174" s="254"/>
      <c r="J174" s="254"/>
      <c r="K174" s="254"/>
      <c r="L174" s="254"/>
      <c r="M174" s="254"/>
      <c r="N174" s="254"/>
      <c r="O174" s="254"/>
      <c r="P174" s="254"/>
      <c r="Q174" s="254"/>
      <c r="R174" s="254"/>
      <c r="S174" s="254"/>
      <c r="T174" s="254"/>
      <c r="U174" s="254"/>
      <c r="V174" s="254"/>
      <c r="W174" s="254"/>
      <c r="X174" s="254"/>
      <c r="Y174" s="254"/>
      <c r="Z174" s="254"/>
      <c r="AA174" s="254"/>
      <c r="AB174" s="254"/>
      <c r="AC174" s="254"/>
      <c r="AD174" s="254"/>
      <c r="AE174" s="254"/>
      <c r="AF174" s="254"/>
      <c r="AG174" s="254"/>
    </row>
  </sheetData>
  <mergeCells count="93">
    <mergeCell ref="U6:AH6"/>
    <mergeCell ref="D3:T3"/>
    <mergeCell ref="U3:AH3"/>
    <mergeCell ref="D4:T4"/>
    <mergeCell ref="D5:T5"/>
    <mergeCell ref="U5:AH5"/>
    <mergeCell ref="V7:X8"/>
    <mergeCell ref="Y7:Z8"/>
    <mergeCell ref="AB7:AD8"/>
    <mergeCell ref="AE7:AG8"/>
    <mergeCell ref="V9:W9"/>
    <mergeCell ref="Y9:Z9"/>
    <mergeCell ref="AC9:AD9"/>
    <mergeCell ref="AF9:AG9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/>
  <pageMargins left="0.83" right="0.16" top="0.28000000000000003" bottom="0.27" header="0.16" footer="0.18"/>
  <pageSetup paperSize="5" scale="5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076D4-3E7C-4762-B7FB-71B69887A1E7}">
  <sheetPr>
    <tabColor theme="1"/>
  </sheetPr>
  <dimension ref="B2:AH158"/>
  <sheetViews>
    <sheetView showGridLines="0" topLeftCell="A54" zoomScale="70" zoomScaleNormal="75" workbookViewId="0">
      <selection activeCell="AK54" sqref="AK54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451"/>
      <c r="C2" s="4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453"/>
      <c r="C3" s="454"/>
      <c r="D3" s="457" t="s">
        <v>0</v>
      </c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9"/>
      <c r="U3" s="460" t="s">
        <v>1</v>
      </c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2"/>
    </row>
    <row r="4" spans="2:34" ht="17.5" x14ac:dyDescent="0.35">
      <c r="B4" s="453"/>
      <c r="C4" s="454"/>
      <c r="D4" s="457" t="s">
        <v>2</v>
      </c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453"/>
      <c r="C5" s="454"/>
      <c r="D5" s="463" t="s">
        <v>3</v>
      </c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464"/>
      <c r="S5" s="464"/>
      <c r="T5" s="465"/>
      <c r="U5" s="466" t="s">
        <v>4</v>
      </c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8"/>
    </row>
    <row r="6" spans="2:34" ht="12" customHeight="1" x14ac:dyDescent="0.35">
      <c r="B6" s="453"/>
      <c r="C6" s="4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469" t="s">
        <v>5</v>
      </c>
      <c r="V6" s="470"/>
      <c r="W6" s="470"/>
      <c r="X6" s="470"/>
      <c r="Y6" s="470"/>
      <c r="Z6" s="470"/>
      <c r="AA6" s="470"/>
      <c r="AB6" s="470"/>
      <c r="AC6" s="470"/>
      <c r="AD6" s="470"/>
      <c r="AE6" s="470"/>
      <c r="AF6" s="470"/>
      <c r="AG6" s="470"/>
      <c r="AH6" s="471"/>
    </row>
    <row r="7" spans="2:34" x14ac:dyDescent="0.35">
      <c r="B7" s="453"/>
      <c r="C7" s="4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472">
        <f>'[2]Form P2KB 01'!V7:X8</f>
        <v>2</v>
      </c>
      <c r="W7" s="461"/>
      <c r="X7" s="473"/>
      <c r="Y7" s="441">
        <f>'[2]Form P2KB 01'!Y7:AA8</f>
        <v>0</v>
      </c>
      <c r="Z7" s="442"/>
      <c r="AA7" s="443"/>
      <c r="AB7" s="441">
        <f>'[2]Form P2KB 01'!AB7:AD8</f>
        <v>2</v>
      </c>
      <c r="AC7" s="442"/>
      <c r="AD7" s="443"/>
      <c r="AE7" s="441">
        <f>'[2]Form P2KB 01'!AE7:AG8</f>
        <v>0</v>
      </c>
      <c r="AF7" s="442"/>
      <c r="AG7" s="443"/>
      <c r="AH7" s="14"/>
    </row>
    <row r="8" spans="2:34" ht="7.5" customHeight="1" x14ac:dyDescent="0.35">
      <c r="B8" s="453"/>
      <c r="C8" s="4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474"/>
      <c r="W8" s="475"/>
      <c r="X8" s="476"/>
      <c r="Y8" s="444"/>
      <c r="Z8" s="445"/>
      <c r="AA8" s="446"/>
      <c r="AB8" s="444"/>
      <c r="AC8" s="445"/>
      <c r="AD8" s="446"/>
      <c r="AE8" s="444"/>
      <c r="AF8" s="445"/>
      <c r="AG8" s="446"/>
      <c r="AH8" s="14"/>
    </row>
    <row r="9" spans="2:34" ht="12.75" customHeight="1" x14ac:dyDescent="0.35">
      <c r="B9" s="453"/>
      <c r="C9" s="4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447" t="s">
        <v>9</v>
      </c>
      <c r="W9" s="447"/>
      <c r="X9" s="15"/>
      <c r="Y9" s="447" t="s">
        <v>10</v>
      </c>
      <c r="Z9" s="447"/>
      <c r="AA9" s="15"/>
      <c r="AB9" s="6"/>
      <c r="AC9" s="448" t="s">
        <v>9</v>
      </c>
      <c r="AD9" s="448"/>
      <c r="AE9" s="6"/>
      <c r="AF9" s="448" t="s">
        <v>10</v>
      </c>
      <c r="AG9" s="448"/>
      <c r="AH9" s="7"/>
    </row>
    <row r="10" spans="2:34" ht="13.5" customHeight="1" x14ac:dyDescent="0.35">
      <c r="B10" s="453"/>
      <c r="C10" s="4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'[2]Form P2KB 01'!V10</f>
        <v>0</v>
      </c>
      <c r="W10" s="20">
        <f>'[2]Form P2KB 01'!W10</f>
        <v>1</v>
      </c>
      <c r="X10" s="21"/>
      <c r="Y10" s="20">
        <f>'[2]Form P2KB 01'!Y10</f>
        <v>2</v>
      </c>
      <c r="Z10" s="22">
        <f>'[2]Form P2KB 01'!Z10</f>
        <v>0</v>
      </c>
      <c r="AA10" s="449" t="s">
        <v>12</v>
      </c>
      <c r="AB10" s="450"/>
      <c r="AC10" s="20">
        <f>'[2]Form P2KB 01'!AC10</f>
        <v>1</v>
      </c>
      <c r="AD10" s="20">
        <f>'[2]Form P2KB 01'!AD10</f>
        <v>2</v>
      </c>
      <c r="AE10" s="21"/>
      <c r="AF10" s="20">
        <f>'[2]Form P2KB 01'!AF10</f>
        <v>2</v>
      </c>
      <c r="AG10" s="20">
        <f>'[2]Form P2KB 01'!AG10</f>
        <v>0</v>
      </c>
      <c r="AH10" s="7"/>
    </row>
    <row r="11" spans="2:34" ht="6" customHeight="1" x14ac:dyDescent="0.35">
      <c r="B11" s="455"/>
      <c r="C11" s="4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415" t="s">
        <v>13</v>
      </c>
      <c r="C12" s="416"/>
      <c r="D12" s="423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421"/>
      <c r="C13" s="422"/>
      <c r="D13" s="424"/>
      <c r="E13" s="26"/>
      <c r="F13" s="28">
        <f>'[2]Form P2KB 01'!F13</f>
        <v>1</v>
      </c>
      <c r="G13" s="28">
        <f>'[2]Form P2KB 01'!G13</f>
        <v>1</v>
      </c>
      <c r="H13" s="28">
        <f>'[2]Form P2KB 01'!H13</f>
        <v>0</v>
      </c>
      <c r="I13" s="29">
        <f>'[2]Form P2KB 01'!I13</f>
        <v>4</v>
      </c>
      <c r="J13" s="30"/>
      <c r="K13" s="29">
        <f>'[2]Form P2KB 01'!K13</f>
        <v>1</v>
      </c>
      <c r="L13" s="29">
        <f>'[2]Form P2KB 01'!L13</f>
        <v>8</v>
      </c>
      <c r="M13" s="29">
        <f>'[2]Form P2KB 01'!M13</f>
        <v>0</v>
      </c>
      <c r="N13" s="29">
        <f>'[2]Form P2KB 01'!N13</f>
        <v>9</v>
      </c>
      <c r="O13" s="29">
        <f>'[2]Form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415" t="s">
        <v>15</v>
      </c>
      <c r="C15" s="41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421"/>
      <c r="C16" s="422"/>
      <c r="D16" s="41" t="s">
        <v>14</v>
      </c>
      <c r="E16" s="42"/>
      <c r="F16" s="28">
        <f>'[2]Form P2KB 01'!F16</f>
        <v>1</v>
      </c>
      <c r="G16" s="28">
        <f>'[2]Form P2KB 01'!G16</f>
        <v>0</v>
      </c>
      <c r="H16" s="28">
        <f>'[2]Form P2KB 01'!H16</f>
        <v>1</v>
      </c>
      <c r="I16" s="43"/>
      <c r="J16" s="28">
        <f>'[2]Form P2KB 01'!J16</f>
        <v>1</v>
      </c>
      <c r="K16" s="28">
        <f>'[2]Form P2KB 01'!K16</f>
        <v>0</v>
      </c>
      <c r="L16" s="28">
        <f>'[2]Form P2KB 01'!L16</f>
        <v>9</v>
      </c>
      <c r="M16" s="28">
        <f>'[2]Form P2KB 01'!M16</f>
        <v>4</v>
      </c>
      <c r="N16" s="43"/>
      <c r="O16" s="28">
        <f>'[2]Form P2KB 01'!O16</f>
        <v>0</v>
      </c>
      <c r="P16" s="28">
        <f>'[2]Form P2KB 01'!P16</f>
        <v>1</v>
      </c>
      <c r="Q16" s="28">
        <f>'[2]Form P2KB 01'!Q16</f>
        <v>6</v>
      </c>
      <c r="R16" s="28">
        <f>'[2]Form P2KB 01'!R16</f>
        <v>9</v>
      </c>
      <c r="S16" s="43"/>
      <c r="T16" s="28">
        <f>'[2]Form P2KB 01'!T16</f>
        <v>0</v>
      </c>
      <c r="U16" s="434">
        <f>'[2]Form P2KB 01'!U16:V16</f>
        <v>0</v>
      </c>
      <c r="V16" s="435"/>
      <c r="W16" s="434">
        <f>'[2]Form P2KB 01'!W16:X16</f>
        <v>1</v>
      </c>
      <c r="X16" s="435"/>
      <c r="Y16" s="434">
        <f>'[2]Form P2KB 01'!Y16:Z16</f>
        <v>6</v>
      </c>
      <c r="Z16" s="435"/>
      <c r="AA16" s="434">
        <f>'[2]Form P2KB 01'!AA16:AB16</f>
        <v>9</v>
      </c>
      <c r="AB16" s="435"/>
      <c r="AC16" s="31"/>
      <c r="AD16" s="31"/>
      <c r="AE16" s="31"/>
      <c r="AF16" s="31"/>
      <c r="AG16" s="31"/>
      <c r="AH16" s="31"/>
    </row>
    <row r="17" spans="2:34" ht="6" customHeight="1" x14ac:dyDescent="0.35">
      <c r="B17" s="417"/>
      <c r="C17" s="418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415" t="s">
        <v>16</v>
      </c>
      <c r="C18" s="416"/>
      <c r="D18" s="41"/>
      <c r="E18" s="42"/>
      <c r="F18" s="419" t="str">
        <f>'[2]Form P2KB 01'!F18:AG19</f>
        <v>Teguh H. Karjadi</v>
      </c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  <c r="AC18" s="419"/>
      <c r="AD18" s="419"/>
      <c r="AE18" s="419"/>
      <c r="AF18" s="419"/>
      <c r="AG18" s="419"/>
      <c r="AH18" s="45"/>
    </row>
    <row r="19" spans="2:34" ht="15.5" x14ac:dyDescent="0.35">
      <c r="B19" s="417"/>
      <c r="C19" s="418"/>
      <c r="D19" s="34" t="s">
        <v>14</v>
      </c>
      <c r="E19" s="44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  <c r="AC19" s="420"/>
      <c r="AD19" s="420"/>
      <c r="AE19" s="420"/>
      <c r="AF19" s="420"/>
      <c r="AG19" s="420"/>
      <c r="AH19" s="46"/>
    </row>
    <row r="20" spans="2:34" ht="6.75" customHeight="1" x14ac:dyDescent="0.35">
      <c r="B20" s="436" t="s">
        <v>17</v>
      </c>
      <c r="C20" s="437"/>
      <c r="D20" s="41"/>
      <c r="E20" s="42"/>
      <c r="F20" s="419" t="str">
        <f>'[2]Form P2KB 01'!F20:AH21</f>
        <v>Surabaya, 13 Juli 1959</v>
      </c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19"/>
      <c r="AE20" s="419"/>
      <c r="AF20" s="419"/>
      <c r="AG20" s="419"/>
      <c r="AH20" s="419"/>
    </row>
    <row r="21" spans="2:34" x14ac:dyDescent="0.35">
      <c r="B21" s="438"/>
      <c r="C21" s="439"/>
      <c r="D21" s="34" t="s">
        <v>14</v>
      </c>
      <c r="E21" s="44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  <c r="AC21" s="420"/>
      <c r="AD21" s="420"/>
      <c r="AE21" s="420"/>
      <c r="AF21" s="420"/>
      <c r="AG21" s="420"/>
      <c r="AH21" s="420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440">
        <f>'[2]Form P2KB 01'!F22</f>
        <v>21744</v>
      </c>
      <c r="G22" s="440"/>
      <c r="H22" s="440"/>
      <c r="I22" s="440"/>
      <c r="J22" s="440"/>
      <c r="K22" s="440"/>
      <c r="L22" s="440"/>
      <c r="M22" s="440"/>
      <c r="N22" s="440"/>
      <c r="O22" s="440"/>
      <c r="P22" s="440"/>
      <c r="Q22" s="440"/>
      <c r="R22" s="440"/>
      <c r="S22" s="440"/>
      <c r="T22" s="440"/>
      <c r="U22" s="440"/>
      <c r="V22" s="440"/>
      <c r="W22" s="440"/>
      <c r="X22" s="440"/>
      <c r="Y22" s="440"/>
      <c r="Z22" s="440"/>
      <c r="AA22" s="440"/>
      <c r="AB22" s="440"/>
      <c r="AC22" s="440"/>
      <c r="AD22" s="440"/>
      <c r="AE22" s="440"/>
      <c r="AF22" s="440"/>
      <c r="AG22" s="440"/>
      <c r="AH22" s="440"/>
    </row>
    <row r="23" spans="2:34" ht="5.25" customHeight="1" x14ac:dyDescent="0.35">
      <c r="B23" s="415" t="s">
        <v>19</v>
      </c>
      <c r="C23" s="416"/>
      <c r="D23" s="41"/>
      <c r="E23" s="42"/>
      <c r="F23" s="419" t="str">
        <f>'[2]Form P2KB 01'!F23:AH24</f>
        <v>Alergi-Imunologi Klinik</v>
      </c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  <c r="AC23" s="419"/>
      <c r="AD23" s="419"/>
      <c r="AE23" s="419"/>
      <c r="AF23" s="419"/>
      <c r="AG23" s="419"/>
      <c r="AH23" s="419"/>
    </row>
    <row r="24" spans="2:34" x14ac:dyDescent="0.35">
      <c r="B24" s="417"/>
      <c r="C24" s="418"/>
      <c r="D24" s="34" t="s">
        <v>14</v>
      </c>
      <c r="E24" s="44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D24" s="420"/>
      <c r="AE24" s="420"/>
      <c r="AF24" s="420"/>
      <c r="AG24" s="420"/>
      <c r="AH24" s="420"/>
    </row>
    <row r="25" spans="2:34" ht="6" customHeight="1" x14ac:dyDescent="0.35">
      <c r="B25" s="415" t="s">
        <v>20</v>
      </c>
      <c r="C25" s="416"/>
      <c r="D25" s="41"/>
      <c r="E25" s="42"/>
      <c r="F25" s="433">
        <v>44755</v>
      </c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  <c r="AC25" s="419"/>
      <c r="AD25" s="419"/>
      <c r="AE25" s="419"/>
      <c r="AF25" s="419"/>
      <c r="AG25" s="419"/>
      <c r="AH25" s="419"/>
    </row>
    <row r="26" spans="2:34" ht="15" customHeight="1" x14ac:dyDescent="0.35">
      <c r="B26" s="417"/>
      <c r="C26" s="418"/>
      <c r="D26" s="34" t="s">
        <v>14</v>
      </c>
      <c r="E26" s="44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  <c r="AD26" s="420"/>
      <c r="AE26" s="420"/>
      <c r="AF26" s="420"/>
      <c r="AG26" s="420"/>
      <c r="AH26" s="420"/>
    </row>
    <row r="27" spans="2:34" ht="5.25" customHeight="1" x14ac:dyDescent="0.35">
      <c r="B27" s="48"/>
      <c r="C27" s="49"/>
      <c r="D27" s="41"/>
      <c r="E27" s="42"/>
      <c r="F27" s="419" t="str">
        <f>'[2]Form P2KB 01'!F27:AG29</f>
        <v>PP Laguna Blok B4/8 RT 04/021</v>
      </c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  <c r="AC27" s="419"/>
      <c r="AD27" s="419"/>
      <c r="AE27" s="419"/>
      <c r="AF27" s="419"/>
      <c r="AG27" s="419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6"/>
      <c r="R28" s="426"/>
      <c r="S28" s="426"/>
      <c r="T28" s="426"/>
      <c r="U28" s="426"/>
      <c r="V28" s="426"/>
      <c r="W28" s="426"/>
      <c r="X28" s="426"/>
      <c r="Y28" s="426"/>
      <c r="Z28" s="426"/>
      <c r="AA28" s="426"/>
      <c r="AB28" s="426"/>
      <c r="AC28" s="426"/>
      <c r="AD28" s="426"/>
      <c r="AE28" s="426"/>
      <c r="AF28" s="426"/>
      <c r="AG28" s="426"/>
      <c r="AH28" s="45"/>
    </row>
    <row r="29" spans="2:34" ht="3" customHeight="1" x14ac:dyDescent="0.35">
      <c r="B29" s="32"/>
      <c r="C29" s="47"/>
      <c r="D29" s="34"/>
      <c r="E29" s="44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  <c r="AC29" s="420"/>
      <c r="AD29" s="420"/>
      <c r="AE29" s="420"/>
      <c r="AF29" s="420"/>
      <c r="AG29" s="420"/>
      <c r="AH29" s="46"/>
    </row>
    <row r="30" spans="2:34" ht="19.5" customHeight="1" x14ac:dyDescent="0.35">
      <c r="B30" s="417" t="s">
        <v>22</v>
      </c>
      <c r="C30" s="418"/>
      <c r="D30" s="34" t="s">
        <v>14</v>
      </c>
      <c r="E30" s="44"/>
      <c r="F30" s="420" t="str">
        <f>'[2]Form P2KB 01'!F30:AG30</f>
        <v>Mekar Sari</v>
      </c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  <c r="AC30" s="420"/>
      <c r="AD30" s="420"/>
      <c r="AE30" s="420"/>
      <c r="AF30" s="420"/>
      <c r="AG30" s="420"/>
      <c r="AH30" s="46"/>
    </row>
    <row r="31" spans="2:34" ht="4.5" customHeight="1" x14ac:dyDescent="0.35">
      <c r="B31" s="415" t="s">
        <v>23</v>
      </c>
      <c r="C31" s="416"/>
      <c r="D31" s="41"/>
      <c r="E31" s="42"/>
      <c r="F31" s="419" t="str">
        <f>'[2]Form P2KB 01'!F31:AH32</f>
        <v>Cimanggis</v>
      </c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  <c r="AC31" s="419"/>
      <c r="AD31" s="419"/>
      <c r="AE31" s="419"/>
      <c r="AF31" s="419"/>
      <c r="AG31" s="419"/>
      <c r="AH31" s="419"/>
    </row>
    <row r="32" spans="2:34" x14ac:dyDescent="0.35">
      <c r="B32" s="417"/>
      <c r="C32" s="418"/>
      <c r="D32" s="34" t="s">
        <v>14</v>
      </c>
      <c r="E32" s="44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</row>
    <row r="33" spans="2:34" ht="6" customHeight="1" x14ac:dyDescent="0.35">
      <c r="B33" s="415" t="s">
        <v>24</v>
      </c>
      <c r="C33" s="416"/>
      <c r="D33" s="41"/>
      <c r="E33" s="42"/>
      <c r="F33" s="419" t="str">
        <f>'[2]Form P2KB 01'!F33:AH34</f>
        <v>Depok</v>
      </c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  <c r="AC33" s="419"/>
      <c r="AD33" s="419"/>
      <c r="AE33" s="419"/>
      <c r="AF33" s="419"/>
      <c r="AG33" s="419"/>
      <c r="AH33" s="419"/>
    </row>
    <row r="34" spans="2:34" x14ac:dyDescent="0.35">
      <c r="B34" s="417"/>
      <c r="C34" s="418"/>
      <c r="D34" s="34" t="s">
        <v>14</v>
      </c>
      <c r="E34" s="44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  <c r="AC34" s="420"/>
      <c r="AD34" s="420"/>
      <c r="AE34" s="420"/>
      <c r="AF34" s="420"/>
      <c r="AG34" s="420"/>
      <c r="AH34" s="420"/>
    </row>
    <row r="35" spans="2:34" ht="5.25" customHeight="1" x14ac:dyDescent="0.35">
      <c r="B35" s="415" t="s">
        <v>25</v>
      </c>
      <c r="C35" s="416"/>
      <c r="D35" s="41"/>
      <c r="E35" s="42"/>
      <c r="F35" s="419" t="str">
        <f>'[2]Form P2KB 01'!F35:AH36</f>
        <v>Jawa Barat</v>
      </c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  <c r="AC35" s="419"/>
      <c r="AD35" s="419"/>
      <c r="AE35" s="419"/>
      <c r="AF35" s="419"/>
      <c r="AG35" s="419"/>
      <c r="AH35" s="419"/>
    </row>
    <row r="36" spans="2:34" x14ac:dyDescent="0.35">
      <c r="B36" s="417"/>
      <c r="C36" s="418"/>
      <c r="D36" s="34" t="s">
        <v>14</v>
      </c>
      <c r="E36" s="44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  <c r="AC36" s="420"/>
      <c r="AD36" s="420"/>
      <c r="AE36" s="420"/>
      <c r="AF36" s="420"/>
      <c r="AG36" s="420"/>
      <c r="AH36" s="420"/>
    </row>
    <row r="37" spans="2:34" ht="4.5" customHeight="1" x14ac:dyDescent="0.35">
      <c r="B37" s="415" t="s">
        <v>26</v>
      </c>
      <c r="C37" s="416"/>
      <c r="D37" s="41"/>
      <c r="E37" s="42"/>
      <c r="F37" s="419">
        <f>'[2]Form P2KB 01'!F37:AH38</f>
        <v>0</v>
      </c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  <c r="AC37" s="419"/>
      <c r="AD37" s="419"/>
      <c r="AE37" s="419"/>
      <c r="AF37" s="419"/>
      <c r="AG37" s="419"/>
      <c r="AH37" s="419"/>
    </row>
    <row r="38" spans="2:34" x14ac:dyDescent="0.35">
      <c r="B38" s="417"/>
      <c r="C38" s="418"/>
      <c r="D38" s="34" t="s">
        <v>14</v>
      </c>
      <c r="E38" s="44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</row>
    <row r="39" spans="2:34" ht="5.25" customHeight="1" x14ac:dyDescent="0.35">
      <c r="B39" s="415" t="s">
        <v>27</v>
      </c>
      <c r="C39" s="416"/>
      <c r="D39" s="41"/>
      <c r="E39" s="42"/>
      <c r="F39" s="419" t="str">
        <f>'[2]Form P2KB 01'!F39:AH40</f>
        <v>021-3141160</v>
      </c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  <c r="AC39" s="419"/>
      <c r="AD39" s="419"/>
      <c r="AE39" s="419"/>
      <c r="AF39" s="419"/>
      <c r="AG39" s="419"/>
      <c r="AH39" s="419"/>
    </row>
    <row r="40" spans="2:34" x14ac:dyDescent="0.35">
      <c r="B40" s="417"/>
      <c r="C40" s="418"/>
      <c r="D40" s="34" t="s">
        <v>14</v>
      </c>
      <c r="E40" s="44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</row>
    <row r="41" spans="2:34" ht="6" customHeight="1" x14ac:dyDescent="0.35">
      <c r="B41" s="415" t="s">
        <v>28</v>
      </c>
      <c r="C41" s="416"/>
      <c r="D41" s="41"/>
      <c r="E41" s="42"/>
      <c r="F41" s="419" t="str">
        <f>'[2]Form P2KB 01'!F41:AH42</f>
        <v>021-3904546</v>
      </c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  <c r="AC41" s="419"/>
      <c r="AD41" s="419"/>
      <c r="AE41" s="419"/>
      <c r="AF41" s="419"/>
      <c r="AG41" s="419"/>
      <c r="AH41" s="419"/>
    </row>
    <row r="42" spans="2:34" ht="15.75" customHeight="1" x14ac:dyDescent="0.35">
      <c r="B42" s="417"/>
      <c r="C42" s="418"/>
      <c r="D42" s="34" t="s">
        <v>14</v>
      </c>
      <c r="E42" s="44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  <c r="AC42" s="420"/>
      <c r="AD42" s="420"/>
      <c r="AE42" s="420"/>
      <c r="AF42" s="420"/>
      <c r="AG42" s="420"/>
      <c r="AH42" s="420"/>
    </row>
    <row r="43" spans="2:34" ht="6" customHeight="1" x14ac:dyDescent="0.35">
      <c r="B43" s="415" t="s">
        <v>29</v>
      </c>
      <c r="C43" s="416"/>
      <c r="D43" s="41"/>
      <c r="E43" s="42"/>
      <c r="F43" s="419" t="str">
        <f>'[2]Form P2KB 01'!F43:AH44</f>
        <v>081291096235</v>
      </c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  <c r="AC43" s="419"/>
      <c r="AD43" s="419"/>
      <c r="AE43" s="419"/>
      <c r="AF43" s="419"/>
      <c r="AG43" s="419"/>
      <c r="AH43" s="419"/>
    </row>
    <row r="44" spans="2:34" x14ac:dyDescent="0.35">
      <c r="B44" s="417"/>
      <c r="C44" s="418"/>
      <c r="D44" s="34" t="s">
        <v>14</v>
      </c>
      <c r="E44" s="44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  <c r="AC44" s="420"/>
      <c r="AD44" s="420"/>
      <c r="AE44" s="420"/>
      <c r="AF44" s="420"/>
      <c r="AG44" s="420"/>
      <c r="AH44" s="420"/>
    </row>
    <row r="45" spans="2:34" ht="6" customHeight="1" x14ac:dyDescent="0.35">
      <c r="B45" s="415" t="s">
        <v>30</v>
      </c>
      <c r="C45" s="416"/>
      <c r="D45" s="423" t="s">
        <v>14</v>
      </c>
      <c r="E45" s="42"/>
      <c r="F45" s="419" t="str">
        <f>'[2]Form P2KB 01'!F45:AH47</f>
        <v>teguh_karjadi@yahoo.com</v>
      </c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  <c r="AC45" s="419"/>
      <c r="AD45" s="419"/>
      <c r="AE45" s="419"/>
      <c r="AF45" s="419"/>
      <c r="AG45" s="419"/>
      <c r="AH45" s="419"/>
    </row>
    <row r="46" spans="2:34" x14ac:dyDescent="0.35">
      <c r="B46" s="421"/>
      <c r="C46" s="422"/>
      <c r="D46" s="424"/>
      <c r="E46" s="42"/>
      <c r="F46" s="426"/>
      <c r="G46" s="426"/>
      <c r="H46" s="426"/>
      <c r="I46" s="426"/>
      <c r="J46" s="426"/>
      <c r="K46" s="426"/>
      <c r="L46" s="426"/>
      <c r="M46" s="426"/>
      <c r="N46" s="426"/>
      <c r="O46" s="426"/>
      <c r="P46" s="426"/>
      <c r="Q46" s="426"/>
      <c r="R46" s="426"/>
      <c r="S46" s="426"/>
      <c r="T46" s="426"/>
      <c r="U46" s="426"/>
      <c r="V46" s="426"/>
      <c r="W46" s="426"/>
      <c r="X46" s="426"/>
      <c r="Y46" s="426"/>
      <c r="Z46" s="426"/>
      <c r="AA46" s="426"/>
      <c r="AB46" s="426"/>
      <c r="AC46" s="426"/>
      <c r="AD46" s="426"/>
      <c r="AE46" s="426"/>
      <c r="AF46" s="426"/>
      <c r="AG46" s="426"/>
      <c r="AH46" s="426"/>
    </row>
    <row r="47" spans="2:34" ht="6" customHeight="1" x14ac:dyDescent="0.35">
      <c r="B47" s="417"/>
      <c r="C47" s="418"/>
      <c r="D47" s="425"/>
      <c r="E47" s="52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  <c r="AC47" s="420"/>
      <c r="AD47" s="420"/>
      <c r="AE47" s="420"/>
      <c r="AF47" s="420"/>
      <c r="AG47" s="420"/>
      <c r="AH47" s="420"/>
    </row>
    <row r="48" spans="2:34" ht="42.75" customHeight="1" x14ac:dyDescent="0.35">
      <c r="B48" s="427"/>
      <c r="C48" s="428"/>
      <c r="D48" s="428"/>
      <c r="E48" s="428"/>
      <c r="F48" s="428"/>
      <c r="G48" s="428"/>
      <c r="H48" s="428"/>
      <c r="I48" s="428"/>
      <c r="J48" s="428"/>
      <c r="K48" s="428"/>
      <c r="L48" s="428"/>
      <c r="M48" s="428"/>
      <c r="N48" s="428"/>
      <c r="O48" s="428"/>
      <c r="P48" s="428"/>
      <c r="Q48" s="428"/>
      <c r="R48" s="428"/>
      <c r="S48" s="428"/>
      <c r="T48" s="428"/>
      <c r="U48" s="428"/>
      <c r="V48" s="428"/>
      <c r="W48" s="428"/>
      <c r="X48" s="428"/>
      <c r="Y48" s="428"/>
      <c r="Z48" s="428"/>
      <c r="AA48" s="429"/>
      <c r="AB48" s="430" t="s">
        <v>31</v>
      </c>
      <c r="AC48" s="431"/>
      <c r="AD48" s="431"/>
      <c r="AE48" s="431"/>
      <c r="AF48" s="431"/>
      <c r="AG48" s="431"/>
      <c r="AH48" s="432"/>
    </row>
    <row r="49" spans="2:34" ht="6" customHeight="1" x14ac:dyDescent="0.35">
      <c r="B49" s="1"/>
      <c r="C49" s="2"/>
      <c r="D49" s="2"/>
      <c r="E49" s="2"/>
      <c r="F49" s="3"/>
      <c r="G49" s="53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54"/>
      <c r="AA49" s="26"/>
      <c r="AB49" s="405">
        <f>[2]Profesional!I13+[2]Profesional!H30</f>
        <v>38</v>
      </c>
      <c r="AC49" s="406"/>
      <c r="AD49" s="406"/>
      <c r="AE49" s="406"/>
      <c r="AF49" s="406"/>
      <c r="AG49" s="406"/>
      <c r="AH49" s="407"/>
    </row>
    <row r="50" spans="2:34" ht="16.5" customHeight="1" x14ac:dyDescent="0.35">
      <c r="B50" s="55" t="s">
        <v>32</v>
      </c>
      <c r="C50" s="414" t="s">
        <v>33</v>
      </c>
      <c r="D50" s="397"/>
      <c r="E50" s="397"/>
      <c r="F50" s="398"/>
      <c r="G50" s="56">
        <v>1</v>
      </c>
      <c r="H50" s="57" t="s">
        <v>34</v>
      </c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26"/>
      <c r="AA50" s="59"/>
      <c r="AB50" s="408"/>
      <c r="AC50" s="409"/>
      <c r="AD50" s="409"/>
      <c r="AE50" s="409"/>
      <c r="AF50" s="409"/>
      <c r="AG50" s="409"/>
      <c r="AH50" s="410"/>
    </row>
    <row r="51" spans="2:34" ht="15.75" customHeight="1" x14ac:dyDescent="0.35">
      <c r="B51" s="60"/>
      <c r="C51" s="414" t="s">
        <v>35</v>
      </c>
      <c r="D51" s="397"/>
      <c r="E51" s="397"/>
      <c r="F51" s="398"/>
      <c r="G51" s="61"/>
      <c r="H51" s="62" t="s">
        <v>36</v>
      </c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35"/>
      <c r="AA51" s="64"/>
      <c r="AB51" s="411"/>
      <c r="AC51" s="412"/>
      <c r="AD51" s="412"/>
      <c r="AE51" s="412"/>
      <c r="AF51" s="412"/>
      <c r="AG51" s="412"/>
      <c r="AH51" s="413"/>
    </row>
    <row r="52" spans="2:34" ht="20.25" customHeight="1" x14ac:dyDescent="0.35">
      <c r="B52" s="65"/>
      <c r="C52" s="396"/>
      <c r="D52" s="397"/>
      <c r="E52" s="397"/>
      <c r="F52" s="398"/>
      <c r="G52" s="66">
        <v>2</v>
      </c>
      <c r="H52" s="67" t="s">
        <v>37</v>
      </c>
      <c r="I52" s="68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70"/>
      <c r="AA52" s="71"/>
      <c r="AB52" s="362">
        <f>[2]Profesional!H48</f>
        <v>4</v>
      </c>
      <c r="AC52" s="363"/>
      <c r="AD52" s="363"/>
      <c r="AE52" s="363"/>
      <c r="AF52" s="363"/>
      <c r="AG52" s="363"/>
      <c r="AH52" s="364"/>
    </row>
    <row r="53" spans="2:34" ht="20.25" customHeight="1" x14ac:dyDescent="0.35">
      <c r="B53" s="65"/>
      <c r="C53" s="396"/>
      <c r="D53" s="397"/>
      <c r="E53" s="397"/>
      <c r="F53" s="398"/>
      <c r="G53" s="72">
        <v>3</v>
      </c>
      <c r="H53" s="67" t="s">
        <v>38</v>
      </c>
      <c r="I53" s="68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73"/>
      <c r="V53" s="73"/>
      <c r="W53" s="73"/>
      <c r="X53" s="73"/>
      <c r="Y53" s="73"/>
      <c r="Z53" s="70"/>
      <c r="AA53" s="71"/>
      <c r="AB53" s="362">
        <f>[2]Profesional!I105</f>
        <v>30</v>
      </c>
      <c r="AC53" s="363"/>
      <c r="AD53" s="363"/>
      <c r="AE53" s="363"/>
      <c r="AF53" s="363"/>
      <c r="AG53" s="363"/>
      <c r="AH53" s="364"/>
    </row>
    <row r="54" spans="2:34" ht="20.25" customHeight="1" x14ac:dyDescent="0.35">
      <c r="B54" s="65"/>
      <c r="C54" s="74"/>
      <c r="D54" s="75"/>
      <c r="E54" s="75"/>
      <c r="F54" s="76"/>
      <c r="G54" s="72">
        <v>4</v>
      </c>
      <c r="H54" s="77" t="s">
        <v>39</v>
      </c>
      <c r="I54" s="68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73"/>
      <c r="V54" s="73"/>
      <c r="W54" s="73"/>
      <c r="X54" s="73"/>
      <c r="Y54" s="73"/>
      <c r="Z54" s="70"/>
      <c r="AA54" s="71"/>
      <c r="AB54" s="362">
        <f>[2]Profesional!G122+[2]Profesional!G152+[2]Profesional!G168+[2]Profesional!H185</f>
        <v>15</v>
      </c>
      <c r="AC54" s="363"/>
      <c r="AD54" s="363"/>
      <c r="AE54" s="363"/>
      <c r="AF54" s="363"/>
      <c r="AG54" s="363"/>
      <c r="AH54" s="364"/>
    </row>
    <row r="55" spans="2:34" ht="17.25" customHeight="1" x14ac:dyDescent="0.35">
      <c r="B55" s="65"/>
      <c r="C55" s="396"/>
      <c r="D55" s="397"/>
      <c r="E55" s="397"/>
      <c r="F55" s="398"/>
      <c r="G55" s="365">
        <v>5</v>
      </c>
      <c r="H55" s="379" t="s">
        <v>40</v>
      </c>
      <c r="I55" s="380"/>
      <c r="J55" s="380"/>
      <c r="K55" s="380"/>
      <c r="L55" s="380"/>
      <c r="M55" s="380"/>
      <c r="N55" s="380"/>
      <c r="O55" s="380"/>
      <c r="P55" s="380"/>
      <c r="Q55" s="380"/>
      <c r="R55" s="380"/>
      <c r="S55" s="380"/>
      <c r="T55" s="380"/>
      <c r="U55" s="380"/>
      <c r="V55" s="380"/>
      <c r="W55" s="380"/>
      <c r="X55" s="380"/>
      <c r="Y55" s="380"/>
      <c r="Z55" s="380"/>
      <c r="AA55" s="381"/>
      <c r="AB55" s="399">
        <f>SUM(AB49:AH54)</f>
        <v>87</v>
      </c>
      <c r="AC55" s="400"/>
      <c r="AD55" s="400"/>
      <c r="AE55" s="400"/>
      <c r="AF55" s="400"/>
      <c r="AG55" s="400"/>
      <c r="AH55" s="401"/>
    </row>
    <row r="56" spans="2:34" ht="3.75" customHeight="1" x14ac:dyDescent="0.35">
      <c r="B56" s="23"/>
      <c r="C56" s="78"/>
      <c r="D56" s="78"/>
      <c r="E56" s="78"/>
      <c r="F56" s="79"/>
      <c r="G56" s="366"/>
      <c r="H56" s="382"/>
      <c r="I56" s="383"/>
      <c r="J56" s="383"/>
      <c r="K56" s="383"/>
      <c r="L56" s="383"/>
      <c r="M56" s="383"/>
      <c r="N56" s="383"/>
      <c r="O56" s="383"/>
      <c r="P56" s="383"/>
      <c r="Q56" s="383"/>
      <c r="R56" s="383"/>
      <c r="S56" s="383"/>
      <c r="T56" s="383"/>
      <c r="U56" s="383"/>
      <c r="V56" s="383"/>
      <c r="W56" s="383"/>
      <c r="X56" s="383"/>
      <c r="Y56" s="383"/>
      <c r="Z56" s="383"/>
      <c r="AA56" s="384"/>
      <c r="AB56" s="402"/>
      <c r="AC56" s="403"/>
      <c r="AD56" s="403"/>
      <c r="AE56" s="403"/>
      <c r="AF56" s="403"/>
      <c r="AG56" s="403"/>
      <c r="AH56" s="404"/>
    </row>
    <row r="57" spans="2:34" ht="6" customHeight="1" x14ac:dyDescent="0.35">
      <c r="B57" s="1"/>
      <c r="C57" s="2"/>
      <c r="D57" s="2"/>
      <c r="E57" s="2"/>
      <c r="F57" s="3"/>
      <c r="G57" s="80"/>
      <c r="H57" s="81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82"/>
      <c r="AB57" s="362">
        <f>[2]Pembelajaran!H13</f>
        <v>32</v>
      </c>
      <c r="AC57" s="363"/>
      <c r="AD57" s="363"/>
      <c r="AE57" s="363"/>
      <c r="AF57" s="363"/>
      <c r="AG57" s="363"/>
      <c r="AH57" s="364"/>
    </row>
    <row r="58" spans="2:34" ht="20.25" customHeight="1" x14ac:dyDescent="0.35">
      <c r="B58" s="83" t="s">
        <v>41</v>
      </c>
      <c r="C58" s="17" t="s">
        <v>33</v>
      </c>
      <c r="D58" s="6"/>
      <c r="E58" s="6"/>
      <c r="F58" s="7"/>
      <c r="G58" s="61">
        <v>6</v>
      </c>
      <c r="H58" s="84" t="s">
        <v>42</v>
      </c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362"/>
      <c r="AC58" s="363"/>
      <c r="AD58" s="363"/>
      <c r="AE58" s="363"/>
      <c r="AF58" s="363"/>
      <c r="AG58" s="363"/>
      <c r="AH58" s="364"/>
    </row>
    <row r="59" spans="2:34" ht="20.25" customHeight="1" x14ac:dyDescent="0.35">
      <c r="B59" s="87"/>
      <c r="C59" s="17" t="s">
        <v>43</v>
      </c>
      <c r="D59" s="6"/>
      <c r="E59" s="6"/>
      <c r="F59" s="7"/>
      <c r="G59" s="66">
        <v>7</v>
      </c>
      <c r="H59" s="77" t="s">
        <v>44</v>
      </c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362">
        <f>[2]Pembelajaran!G78+[2]Pembelajaran!G114</f>
        <v>0</v>
      </c>
      <c r="AC59" s="363"/>
      <c r="AD59" s="363"/>
      <c r="AE59" s="363"/>
      <c r="AF59" s="363"/>
      <c r="AG59" s="363"/>
      <c r="AH59" s="364"/>
    </row>
    <row r="60" spans="2:34" ht="18.75" customHeight="1" x14ac:dyDescent="0.35">
      <c r="B60" s="90"/>
      <c r="C60" s="6"/>
      <c r="D60" s="6"/>
      <c r="E60" s="6"/>
      <c r="F60" s="7"/>
      <c r="G60" s="365">
        <v>8</v>
      </c>
      <c r="H60" s="379" t="s">
        <v>45</v>
      </c>
      <c r="I60" s="380"/>
      <c r="J60" s="380"/>
      <c r="K60" s="380"/>
      <c r="L60" s="380"/>
      <c r="M60" s="380"/>
      <c r="N60" s="380"/>
      <c r="O60" s="380"/>
      <c r="P60" s="380"/>
      <c r="Q60" s="380"/>
      <c r="R60" s="380"/>
      <c r="S60" s="380"/>
      <c r="T60" s="380"/>
      <c r="U60" s="380"/>
      <c r="V60" s="380"/>
      <c r="W60" s="380"/>
      <c r="X60" s="380"/>
      <c r="Y60" s="380"/>
      <c r="Z60" s="380"/>
      <c r="AA60" s="381"/>
      <c r="AB60" s="386">
        <f>SUM(AB57:AH59)</f>
        <v>32</v>
      </c>
      <c r="AC60" s="387"/>
      <c r="AD60" s="387"/>
      <c r="AE60" s="387"/>
      <c r="AF60" s="387"/>
      <c r="AG60" s="387"/>
      <c r="AH60" s="388"/>
    </row>
    <row r="61" spans="2:34" ht="3.75" customHeight="1" x14ac:dyDescent="0.35">
      <c r="B61" s="23"/>
      <c r="C61" s="24"/>
      <c r="D61" s="24"/>
      <c r="E61" s="24"/>
      <c r="F61" s="25"/>
      <c r="G61" s="366"/>
      <c r="H61" s="382"/>
      <c r="I61" s="383"/>
      <c r="J61" s="383"/>
      <c r="K61" s="383"/>
      <c r="L61" s="383"/>
      <c r="M61" s="383"/>
      <c r="N61" s="383"/>
      <c r="O61" s="383"/>
      <c r="P61" s="383"/>
      <c r="Q61" s="383"/>
      <c r="R61" s="383"/>
      <c r="S61" s="383"/>
      <c r="T61" s="383"/>
      <c r="U61" s="383"/>
      <c r="V61" s="383"/>
      <c r="W61" s="383"/>
      <c r="X61" s="383"/>
      <c r="Y61" s="383"/>
      <c r="Z61" s="383"/>
      <c r="AA61" s="384"/>
      <c r="AB61" s="386"/>
      <c r="AC61" s="387"/>
      <c r="AD61" s="387"/>
      <c r="AE61" s="387"/>
      <c r="AF61" s="387"/>
      <c r="AG61" s="387"/>
      <c r="AH61" s="388"/>
    </row>
    <row r="62" spans="2:34" ht="4.5" customHeight="1" x14ac:dyDescent="0.35">
      <c r="B62" s="1"/>
      <c r="C62" s="2"/>
      <c r="D62" s="2"/>
      <c r="E62" s="2"/>
      <c r="F62" s="3"/>
      <c r="G62" s="357">
        <v>9</v>
      </c>
      <c r="H62" s="389" t="s">
        <v>46</v>
      </c>
      <c r="I62" s="390"/>
      <c r="J62" s="390"/>
      <c r="K62" s="390"/>
      <c r="L62" s="390"/>
      <c r="M62" s="390"/>
      <c r="N62" s="390"/>
      <c r="O62" s="390"/>
      <c r="P62" s="390"/>
      <c r="Q62" s="390"/>
      <c r="R62" s="390"/>
      <c r="S62" s="390"/>
      <c r="T62" s="390"/>
      <c r="U62" s="390"/>
      <c r="V62" s="390"/>
      <c r="W62" s="390"/>
      <c r="X62" s="390"/>
      <c r="Y62" s="390"/>
      <c r="Z62" s="390"/>
      <c r="AA62" s="391"/>
      <c r="AB62" s="395">
        <f>'[2]Pengabdian Masy-Profesi'!I26</f>
        <v>10</v>
      </c>
      <c r="AC62" s="363"/>
      <c r="AD62" s="363"/>
      <c r="AE62" s="363"/>
      <c r="AF62" s="363"/>
      <c r="AG62" s="363"/>
      <c r="AH62" s="364"/>
    </row>
    <row r="63" spans="2:34" ht="16.5" customHeight="1" x14ac:dyDescent="0.35">
      <c r="B63" s="83" t="s">
        <v>47</v>
      </c>
      <c r="C63" s="17" t="s">
        <v>48</v>
      </c>
      <c r="D63" s="6"/>
      <c r="E63" s="6"/>
      <c r="F63" s="7"/>
      <c r="G63" s="358"/>
      <c r="H63" s="392"/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  <c r="T63" s="393"/>
      <c r="U63" s="393"/>
      <c r="V63" s="393"/>
      <c r="W63" s="393"/>
      <c r="X63" s="393"/>
      <c r="Y63" s="393"/>
      <c r="Z63" s="393"/>
      <c r="AA63" s="394"/>
      <c r="AB63" s="362"/>
      <c r="AC63" s="363"/>
      <c r="AD63" s="363"/>
      <c r="AE63" s="363"/>
      <c r="AF63" s="363"/>
      <c r="AG63" s="363"/>
      <c r="AH63" s="364"/>
    </row>
    <row r="64" spans="2:34" ht="18.75" customHeight="1" x14ac:dyDescent="0.35">
      <c r="B64" s="91"/>
      <c r="C64" s="17" t="s">
        <v>49</v>
      </c>
      <c r="D64" s="6"/>
      <c r="E64" s="6"/>
      <c r="F64" s="7"/>
      <c r="G64" s="66">
        <v>10</v>
      </c>
      <c r="H64" s="77" t="s">
        <v>50</v>
      </c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362">
        <f>'[2]Pengabdian Masy-Profesi'!H54</f>
        <v>0</v>
      </c>
      <c r="AC64" s="363"/>
      <c r="AD64" s="363"/>
      <c r="AE64" s="363"/>
      <c r="AF64" s="363"/>
      <c r="AG64" s="363"/>
      <c r="AH64" s="364"/>
    </row>
    <row r="65" spans="2:34" ht="20.25" customHeight="1" x14ac:dyDescent="0.35">
      <c r="B65" s="91"/>
      <c r="C65" s="17" t="s">
        <v>51</v>
      </c>
      <c r="D65" s="6"/>
      <c r="E65" s="6"/>
      <c r="F65" s="7"/>
      <c r="G65" s="66">
        <v>11</v>
      </c>
      <c r="H65" s="77" t="s">
        <v>52</v>
      </c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362">
        <f>'[2]Pengabdian Masy-Profesi'!G89</f>
        <v>2</v>
      </c>
      <c r="AC65" s="363"/>
      <c r="AD65" s="363"/>
      <c r="AE65" s="363"/>
      <c r="AF65" s="363"/>
      <c r="AG65" s="363"/>
      <c r="AH65" s="364"/>
    </row>
    <row r="66" spans="2:34" ht="20.25" customHeight="1" x14ac:dyDescent="0.35">
      <c r="B66" s="90"/>
      <c r="C66" s="92"/>
      <c r="D66" s="6"/>
      <c r="E66" s="6"/>
      <c r="F66" s="7"/>
      <c r="G66" s="66">
        <v>12</v>
      </c>
      <c r="H66" s="77" t="s">
        <v>53</v>
      </c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362">
        <f>'[2]Pengabdian Masy-Profesi'!G125</f>
        <v>5</v>
      </c>
      <c r="AC66" s="363"/>
      <c r="AD66" s="363"/>
      <c r="AE66" s="363"/>
      <c r="AF66" s="363"/>
      <c r="AG66" s="363"/>
      <c r="AH66" s="364"/>
    </row>
    <row r="67" spans="2:34" ht="15" customHeight="1" x14ac:dyDescent="0.35">
      <c r="B67" s="93"/>
      <c r="C67" s="6"/>
      <c r="D67" s="6"/>
      <c r="E67" s="6"/>
      <c r="F67" s="7"/>
      <c r="G67" s="365">
        <v>13</v>
      </c>
      <c r="H67" s="379" t="s">
        <v>54</v>
      </c>
      <c r="I67" s="380"/>
      <c r="J67" s="380"/>
      <c r="K67" s="380"/>
      <c r="L67" s="380"/>
      <c r="M67" s="380"/>
      <c r="N67" s="380"/>
      <c r="O67" s="380"/>
      <c r="P67" s="380"/>
      <c r="Q67" s="380"/>
      <c r="R67" s="380"/>
      <c r="S67" s="380"/>
      <c r="T67" s="380"/>
      <c r="U67" s="380"/>
      <c r="V67" s="380"/>
      <c r="W67" s="380"/>
      <c r="X67" s="380"/>
      <c r="Y67" s="380"/>
      <c r="Z67" s="380"/>
      <c r="AA67" s="381"/>
      <c r="AB67" s="385">
        <f>SUM(AB62:AH66)</f>
        <v>17</v>
      </c>
      <c r="AC67" s="371"/>
      <c r="AD67" s="371"/>
      <c r="AE67" s="371"/>
      <c r="AF67" s="371"/>
      <c r="AG67" s="371"/>
      <c r="AH67" s="372"/>
    </row>
    <row r="68" spans="2:34" ht="3.75" customHeight="1" x14ac:dyDescent="0.35">
      <c r="B68" s="23"/>
      <c r="C68" s="24"/>
      <c r="D68" s="24"/>
      <c r="E68" s="24"/>
      <c r="F68" s="25"/>
      <c r="G68" s="366"/>
      <c r="H68" s="382"/>
      <c r="I68" s="383"/>
      <c r="J68" s="383"/>
      <c r="K68" s="383"/>
      <c r="L68" s="383"/>
      <c r="M68" s="383"/>
      <c r="N68" s="383"/>
      <c r="O68" s="383"/>
      <c r="P68" s="383"/>
      <c r="Q68" s="383"/>
      <c r="R68" s="383"/>
      <c r="S68" s="383"/>
      <c r="T68" s="383"/>
      <c r="U68" s="383"/>
      <c r="V68" s="383"/>
      <c r="W68" s="383"/>
      <c r="X68" s="383"/>
      <c r="Y68" s="383"/>
      <c r="Z68" s="383"/>
      <c r="AA68" s="384"/>
      <c r="AB68" s="370"/>
      <c r="AC68" s="371"/>
      <c r="AD68" s="371"/>
      <c r="AE68" s="371"/>
      <c r="AF68" s="371"/>
      <c r="AG68" s="371"/>
      <c r="AH68" s="372"/>
    </row>
    <row r="69" spans="2:34" ht="20.25" customHeight="1" x14ac:dyDescent="0.35">
      <c r="B69" s="94" t="s">
        <v>55</v>
      </c>
      <c r="C69" s="95" t="s">
        <v>48</v>
      </c>
      <c r="D69" s="2"/>
      <c r="E69" s="2"/>
      <c r="F69" s="3"/>
      <c r="G69" s="66">
        <v>14</v>
      </c>
      <c r="H69" s="77" t="s">
        <v>56</v>
      </c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88"/>
      <c r="AA69" s="89"/>
      <c r="AB69" s="362">
        <f>'[2]Publikasi '!J12</f>
        <v>21</v>
      </c>
      <c r="AC69" s="363"/>
      <c r="AD69" s="363"/>
      <c r="AE69" s="363"/>
      <c r="AF69" s="363"/>
      <c r="AG69" s="363"/>
      <c r="AH69" s="364"/>
    </row>
    <row r="70" spans="2:34" ht="20.25" customHeight="1" x14ac:dyDescent="0.35">
      <c r="B70" s="91"/>
      <c r="C70" s="17" t="s">
        <v>57</v>
      </c>
      <c r="D70" s="6"/>
      <c r="E70" s="6"/>
      <c r="F70" s="7"/>
      <c r="G70" s="66">
        <v>15</v>
      </c>
      <c r="H70" s="77" t="s">
        <v>58</v>
      </c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88"/>
      <c r="AA70" s="89"/>
      <c r="AB70" s="362">
        <f>'[2]Publikasi '!I38</f>
        <v>0</v>
      </c>
      <c r="AC70" s="363"/>
      <c r="AD70" s="363"/>
      <c r="AE70" s="363"/>
      <c r="AF70" s="363"/>
      <c r="AG70" s="363"/>
      <c r="AH70" s="364"/>
    </row>
    <row r="71" spans="2:34" ht="20.25" customHeight="1" x14ac:dyDescent="0.35">
      <c r="B71" s="93"/>
      <c r="C71" s="92"/>
      <c r="D71" s="6"/>
      <c r="E71" s="6"/>
      <c r="F71" s="7"/>
      <c r="G71" s="66">
        <v>16</v>
      </c>
      <c r="H71" s="77" t="s">
        <v>59</v>
      </c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88"/>
      <c r="AA71" s="89"/>
      <c r="AB71" s="362">
        <f>'[2]Publikasi '!I52</f>
        <v>0</v>
      </c>
      <c r="AC71" s="363"/>
      <c r="AD71" s="363"/>
      <c r="AE71" s="363"/>
      <c r="AF71" s="363"/>
      <c r="AG71" s="363"/>
      <c r="AH71" s="364"/>
    </row>
    <row r="72" spans="2:34" ht="20.25" customHeight="1" x14ac:dyDescent="0.35">
      <c r="B72" s="93"/>
      <c r="C72" s="92"/>
      <c r="D72" s="6"/>
      <c r="E72" s="6"/>
      <c r="F72" s="7"/>
      <c r="G72" s="66">
        <v>17</v>
      </c>
      <c r="H72" s="77" t="s">
        <v>60</v>
      </c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88"/>
      <c r="AA72" s="89"/>
      <c r="AB72" s="362">
        <f>'[2]Publikasi '!G74</f>
        <v>0</v>
      </c>
      <c r="AC72" s="363"/>
      <c r="AD72" s="363"/>
      <c r="AE72" s="363"/>
      <c r="AF72" s="363"/>
      <c r="AG72" s="363"/>
      <c r="AH72" s="364"/>
    </row>
    <row r="73" spans="2:34" ht="16.5" customHeight="1" x14ac:dyDescent="0.35">
      <c r="B73" s="93"/>
      <c r="C73" s="92"/>
      <c r="D73" s="6"/>
      <c r="E73" s="6"/>
      <c r="F73" s="7"/>
      <c r="G73" s="97">
        <v>18</v>
      </c>
      <c r="H73" s="98" t="s">
        <v>61</v>
      </c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100"/>
      <c r="AA73" s="101"/>
      <c r="AB73" s="362">
        <f>'[2]Publikasi '!F91+'[2]Publikasi '!F109+'[2]Publikasi '!F127+'[2]Publikasi '!G145</f>
        <v>0</v>
      </c>
      <c r="AC73" s="363"/>
      <c r="AD73" s="363"/>
      <c r="AE73" s="363"/>
      <c r="AF73" s="363"/>
      <c r="AG73" s="363"/>
      <c r="AH73" s="364"/>
    </row>
    <row r="74" spans="2:34" ht="18" customHeight="1" x14ac:dyDescent="0.35">
      <c r="B74" s="90"/>
      <c r="C74" s="6"/>
      <c r="D74" s="6"/>
      <c r="E74" s="6"/>
      <c r="F74" s="7"/>
      <c r="G74" s="61"/>
      <c r="H74" s="84" t="s">
        <v>62</v>
      </c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85"/>
      <c r="AA74" s="86"/>
      <c r="AB74" s="362"/>
      <c r="AC74" s="363"/>
      <c r="AD74" s="363"/>
      <c r="AE74" s="363"/>
      <c r="AF74" s="363"/>
      <c r="AG74" s="363"/>
      <c r="AH74" s="364"/>
    </row>
    <row r="75" spans="2:34" ht="16.5" customHeight="1" x14ac:dyDescent="0.35">
      <c r="B75" s="90"/>
      <c r="C75" s="6"/>
      <c r="D75" s="6"/>
      <c r="E75" s="6"/>
      <c r="F75" s="7"/>
      <c r="G75" s="365">
        <v>19</v>
      </c>
      <c r="H75" s="367" t="s">
        <v>63</v>
      </c>
      <c r="I75" s="368"/>
      <c r="J75" s="368"/>
      <c r="K75" s="368"/>
      <c r="L75" s="368"/>
      <c r="M75" s="368"/>
      <c r="N75" s="368"/>
      <c r="O75" s="368"/>
      <c r="P75" s="368"/>
      <c r="Q75" s="368"/>
      <c r="R75" s="368"/>
      <c r="S75" s="368"/>
      <c r="T75" s="368"/>
      <c r="U75" s="368"/>
      <c r="V75" s="368"/>
      <c r="W75" s="368"/>
      <c r="X75" s="368"/>
      <c r="Y75" s="368"/>
      <c r="Z75" s="368"/>
      <c r="AA75" s="369"/>
      <c r="AB75" s="373">
        <f>SUM(AB69:AH74)</f>
        <v>21</v>
      </c>
      <c r="AC75" s="374"/>
      <c r="AD75" s="374"/>
      <c r="AE75" s="374"/>
      <c r="AF75" s="374"/>
      <c r="AG75" s="374"/>
      <c r="AH75" s="375"/>
    </row>
    <row r="76" spans="2:34" ht="6" customHeight="1" x14ac:dyDescent="0.35">
      <c r="B76" s="23"/>
      <c r="C76" s="24"/>
      <c r="D76" s="24"/>
      <c r="E76" s="24"/>
      <c r="F76" s="25"/>
      <c r="G76" s="366"/>
      <c r="H76" s="367"/>
      <c r="I76" s="368"/>
      <c r="J76" s="368"/>
      <c r="K76" s="368"/>
      <c r="L76" s="368"/>
      <c r="M76" s="368"/>
      <c r="N76" s="368"/>
      <c r="O76" s="368"/>
      <c r="P76" s="368"/>
      <c r="Q76" s="368"/>
      <c r="R76" s="368"/>
      <c r="S76" s="368"/>
      <c r="T76" s="368"/>
      <c r="U76" s="368"/>
      <c r="V76" s="368"/>
      <c r="W76" s="368"/>
      <c r="X76" s="368"/>
      <c r="Y76" s="368"/>
      <c r="Z76" s="368"/>
      <c r="AA76" s="369"/>
      <c r="AB76" s="376"/>
      <c r="AC76" s="377"/>
      <c r="AD76" s="377"/>
      <c r="AE76" s="377"/>
      <c r="AF76" s="377"/>
      <c r="AG76" s="377"/>
      <c r="AH76" s="378"/>
    </row>
    <row r="77" spans="2:34" ht="6" customHeight="1" x14ac:dyDescent="0.35">
      <c r="B77" s="90"/>
      <c r="C77" s="6"/>
      <c r="D77" s="6"/>
      <c r="E77" s="6"/>
      <c r="F77" s="7"/>
      <c r="G77" s="357">
        <v>20</v>
      </c>
      <c r="H77" s="359" t="s">
        <v>64</v>
      </c>
      <c r="I77" s="360"/>
      <c r="J77" s="360"/>
      <c r="K77" s="360"/>
      <c r="L77" s="360"/>
      <c r="M77" s="360"/>
      <c r="N77" s="360"/>
      <c r="O77" s="360"/>
      <c r="P77" s="360"/>
      <c r="Q77" s="360"/>
      <c r="R77" s="360"/>
      <c r="S77" s="360"/>
      <c r="T77" s="360"/>
      <c r="U77" s="360"/>
      <c r="V77" s="360"/>
      <c r="W77" s="360"/>
      <c r="X77" s="360"/>
      <c r="Y77" s="360"/>
      <c r="Z77" s="360"/>
      <c r="AA77" s="361"/>
      <c r="AB77" s="362">
        <f>'[2]Pengembangan Ilmu'!G10</f>
        <v>0</v>
      </c>
      <c r="AC77" s="363"/>
      <c r="AD77" s="363"/>
      <c r="AE77" s="363"/>
      <c r="AF77" s="363"/>
      <c r="AG77" s="363"/>
      <c r="AH77" s="364"/>
    </row>
    <row r="78" spans="2:34" ht="16.5" customHeight="1" x14ac:dyDescent="0.35">
      <c r="B78" s="103" t="s">
        <v>65</v>
      </c>
      <c r="C78" s="92" t="s">
        <v>33</v>
      </c>
      <c r="D78" s="92"/>
      <c r="E78" s="92"/>
      <c r="F78" s="104"/>
      <c r="G78" s="358"/>
      <c r="H78" s="359"/>
      <c r="I78" s="360"/>
      <c r="J78" s="360"/>
      <c r="K78" s="360"/>
      <c r="L78" s="360"/>
      <c r="M78" s="360"/>
      <c r="N78" s="360"/>
      <c r="O78" s="360"/>
      <c r="P78" s="360"/>
      <c r="Q78" s="360"/>
      <c r="R78" s="360"/>
      <c r="S78" s="360"/>
      <c r="T78" s="360"/>
      <c r="U78" s="360"/>
      <c r="V78" s="360"/>
      <c r="W78" s="360"/>
      <c r="X78" s="360"/>
      <c r="Y78" s="360"/>
      <c r="Z78" s="360"/>
      <c r="AA78" s="361"/>
      <c r="AB78" s="362"/>
      <c r="AC78" s="363"/>
      <c r="AD78" s="363"/>
      <c r="AE78" s="363"/>
      <c r="AF78" s="363"/>
      <c r="AG78" s="363"/>
      <c r="AH78" s="364"/>
    </row>
    <row r="79" spans="2:34" ht="20.25" customHeight="1" x14ac:dyDescent="0.35">
      <c r="B79" s="105"/>
      <c r="C79" s="92" t="s">
        <v>66</v>
      </c>
      <c r="D79" s="92"/>
      <c r="E79" s="92"/>
      <c r="F79" s="104"/>
      <c r="G79" s="66">
        <v>21</v>
      </c>
      <c r="H79" s="77" t="s">
        <v>67</v>
      </c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9"/>
      <c r="AB79" s="362">
        <f>'[2]Pengembangan Ilmu'!H70</f>
        <v>61.25</v>
      </c>
      <c r="AC79" s="363"/>
      <c r="AD79" s="363"/>
      <c r="AE79" s="363"/>
      <c r="AF79" s="363"/>
      <c r="AG79" s="363"/>
      <c r="AH79" s="364"/>
    </row>
    <row r="80" spans="2:34" ht="17.25" customHeight="1" x14ac:dyDescent="0.35">
      <c r="B80" s="105"/>
      <c r="C80" s="92" t="s">
        <v>68</v>
      </c>
      <c r="D80" s="92"/>
      <c r="E80" s="92"/>
      <c r="F80" s="104"/>
      <c r="G80" s="365">
        <v>22</v>
      </c>
      <c r="H80" s="367" t="s">
        <v>69</v>
      </c>
      <c r="I80" s="368"/>
      <c r="J80" s="368"/>
      <c r="K80" s="368"/>
      <c r="L80" s="368"/>
      <c r="M80" s="368"/>
      <c r="N80" s="368"/>
      <c r="O80" s="368"/>
      <c r="P80" s="368"/>
      <c r="Q80" s="368"/>
      <c r="R80" s="368"/>
      <c r="S80" s="368"/>
      <c r="T80" s="368"/>
      <c r="U80" s="368"/>
      <c r="V80" s="368"/>
      <c r="W80" s="368"/>
      <c r="X80" s="368"/>
      <c r="Y80" s="368"/>
      <c r="Z80" s="368"/>
      <c r="AA80" s="369"/>
      <c r="AB80" s="370">
        <f>SUM(AB77:AH79)</f>
        <v>61.25</v>
      </c>
      <c r="AC80" s="371"/>
      <c r="AD80" s="371"/>
      <c r="AE80" s="371"/>
      <c r="AF80" s="371"/>
      <c r="AG80" s="371"/>
      <c r="AH80" s="372"/>
    </row>
    <row r="81" spans="2:34" ht="6" customHeight="1" x14ac:dyDescent="0.35">
      <c r="B81" s="106"/>
      <c r="C81" s="107"/>
      <c r="D81" s="107"/>
      <c r="E81" s="107"/>
      <c r="F81" s="108"/>
      <c r="G81" s="366"/>
      <c r="H81" s="367"/>
      <c r="I81" s="368"/>
      <c r="J81" s="368"/>
      <c r="K81" s="368"/>
      <c r="L81" s="368"/>
      <c r="M81" s="368"/>
      <c r="N81" s="368"/>
      <c r="O81" s="368"/>
      <c r="P81" s="368"/>
      <c r="Q81" s="368"/>
      <c r="R81" s="368"/>
      <c r="S81" s="368"/>
      <c r="T81" s="368"/>
      <c r="U81" s="368"/>
      <c r="V81" s="368"/>
      <c r="W81" s="368"/>
      <c r="X81" s="368"/>
      <c r="Y81" s="368"/>
      <c r="Z81" s="368"/>
      <c r="AA81" s="369"/>
      <c r="AB81" s="370"/>
      <c r="AC81" s="371"/>
      <c r="AD81" s="371"/>
      <c r="AE81" s="371"/>
      <c r="AF81" s="371"/>
      <c r="AG81" s="371"/>
      <c r="AH81" s="372"/>
    </row>
    <row r="82" spans="2:34" ht="6" customHeight="1" x14ac:dyDescent="0.35">
      <c r="B82" s="65"/>
      <c r="C82" s="109"/>
      <c r="D82" s="6"/>
      <c r="E82" s="6"/>
      <c r="F82" s="7"/>
      <c r="G82" s="81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82"/>
    </row>
    <row r="83" spans="2:34" ht="15.75" customHeight="1" x14ac:dyDescent="0.35">
      <c r="B83" s="87" t="s">
        <v>70</v>
      </c>
      <c r="C83" s="17" t="s">
        <v>71</v>
      </c>
      <c r="D83" s="6"/>
      <c r="E83" s="6"/>
      <c r="F83" s="7"/>
      <c r="G83" s="349" t="s">
        <v>72</v>
      </c>
      <c r="H83" s="350"/>
      <c r="I83" s="350"/>
      <c r="J83" s="350"/>
      <c r="K83" s="350"/>
      <c r="L83" s="350"/>
      <c r="M83" s="350"/>
      <c r="N83" s="350"/>
      <c r="O83" s="350"/>
      <c r="P83" s="350"/>
      <c r="Q83" s="350"/>
      <c r="R83" s="350"/>
      <c r="S83" s="350"/>
      <c r="T83" s="350"/>
      <c r="U83" s="350"/>
      <c r="V83" s="350"/>
      <c r="W83" s="350"/>
      <c r="X83" s="350"/>
      <c r="Y83" s="350"/>
      <c r="Z83" s="350"/>
      <c r="AA83" s="350"/>
      <c r="AB83" s="350"/>
      <c r="AC83" s="350"/>
      <c r="AD83" s="350"/>
      <c r="AE83" s="350"/>
      <c r="AF83" s="350"/>
      <c r="AG83" s="350"/>
      <c r="AH83" s="351"/>
    </row>
    <row r="84" spans="2:34" ht="15" customHeight="1" x14ac:dyDescent="0.35">
      <c r="B84" s="90"/>
      <c r="C84" s="110" t="s">
        <v>73</v>
      </c>
      <c r="D84" s="6"/>
      <c r="E84" s="6"/>
      <c r="F84" s="7"/>
      <c r="G84" s="349" t="s">
        <v>74</v>
      </c>
      <c r="H84" s="350"/>
      <c r="I84" s="350"/>
      <c r="J84" s="350"/>
      <c r="K84" s="350"/>
      <c r="L84" s="350"/>
      <c r="M84" s="350"/>
      <c r="N84" s="350"/>
      <c r="O84" s="350"/>
      <c r="P84" s="350"/>
      <c r="Q84" s="350"/>
      <c r="R84" s="350"/>
      <c r="S84" s="350"/>
      <c r="T84" s="350"/>
      <c r="U84" s="350"/>
      <c r="V84" s="350"/>
      <c r="W84" s="350"/>
      <c r="X84" s="350"/>
      <c r="Y84" s="350"/>
      <c r="Z84" s="350"/>
      <c r="AA84" s="350"/>
      <c r="AB84" s="350"/>
      <c r="AC84" s="350"/>
      <c r="AD84" s="350"/>
      <c r="AE84" s="350"/>
      <c r="AF84" s="350"/>
      <c r="AG84" s="350"/>
      <c r="AH84" s="351"/>
    </row>
    <row r="85" spans="2:34" ht="15.75" customHeight="1" x14ac:dyDescent="0.35">
      <c r="B85" s="90"/>
      <c r="C85" s="6"/>
      <c r="D85" s="6"/>
      <c r="E85" s="6"/>
      <c r="F85" s="7"/>
      <c r="G85" s="349"/>
      <c r="H85" s="350"/>
      <c r="I85" s="350"/>
      <c r="J85" s="350"/>
      <c r="K85" s="350"/>
      <c r="L85" s="350"/>
      <c r="M85" s="350"/>
      <c r="N85" s="350"/>
      <c r="O85" s="350"/>
      <c r="P85" s="350"/>
      <c r="Q85" s="350"/>
      <c r="R85" s="350"/>
      <c r="S85" s="350"/>
      <c r="T85" s="350"/>
      <c r="U85" s="350"/>
      <c r="V85" s="350"/>
      <c r="W85" s="350"/>
      <c r="X85" s="350"/>
      <c r="Y85" s="350"/>
      <c r="Z85" s="350"/>
      <c r="AA85" s="350"/>
      <c r="AB85" s="350"/>
      <c r="AC85" s="350"/>
      <c r="AD85" s="350"/>
      <c r="AE85" s="350"/>
      <c r="AF85" s="350"/>
      <c r="AG85" s="350"/>
      <c r="AH85" s="351"/>
    </row>
    <row r="86" spans="2:34" ht="15" customHeight="1" x14ac:dyDescent="0.35">
      <c r="B86" s="90"/>
      <c r="C86" s="6"/>
      <c r="D86" s="6"/>
      <c r="E86" s="6"/>
      <c r="F86" s="7"/>
      <c r="G86" s="349"/>
      <c r="H86" s="350"/>
      <c r="I86" s="350"/>
      <c r="J86" s="350"/>
      <c r="K86" s="350"/>
      <c r="L86" s="350"/>
      <c r="M86" s="350"/>
      <c r="N86" s="350"/>
      <c r="O86" s="350"/>
      <c r="P86" s="350"/>
      <c r="Q86" s="350"/>
      <c r="R86" s="350"/>
      <c r="S86" s="350"/>
      <c r="T86" s="350"/>
      <c r="U86" s="350"/>
      <c r="V86" s="350"/>
      <c r="W86" s="350"/>
      <c r="X86" s="350"/>
      <c r="Y86" s="350"/>
      <c r="Z86" s="350"/>
      <c r="AA86" s="350"/>
      <c r="AB86" s="350"/>
      <c r="AC86" s="350"/>
      <c r="AD86" s="350"/>
      <c r="AE86" s="350"/>
      <c r="AF86" s="350"/>
      <c r="AG86" s="350"/>
      <c r="AH86" s="351"/>
    </row>
    <row r="87" spans="2:34" ht="6" customHeight="1" x14ac:dyDescent="0.35">
      <c r="B87" s="90"/>
      <c r="C87" s="6"/>
      <c r="D87" s="6"/>
      <c r="E87" s="6"/>
      <c r="F87" s="7"/>
      <c r="G87" s="111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3"/>
    </row>
    <row r="88" spans="2:34" ht="15" customHeight="1" x14ac:dyDescent="0.35">
      <c r="B88" s="90"/>
      <c r="C88" s="6"/>
      <c r="D88" s="6"/>
      <c r="E88" s="6"/>
      <c r="F88" s="7"/>
      <c r="G88" s="352" t="s">
        <v>88</v>
      </c>
      <c r="H88" s="353"/>
      <c r="I88" s="353"/>
      <c r="J88" s="353"/>
      <c r="K88" s="353"/>
      <c r="L88" s="353"/>
      <c r="M88" s="353"/>
      <c r="N88" s="353"/>
      <c r="O88" s="353"/>
      <c r="P88" s="353"/>
      <c r="Q88" s="353"/>
      <c r="R88" s="353"/>
      <c r="S88" s="353"/>
      <c r="T88" s="353"/>
      <c r="U88" s="353"/>
      <c r="V88" s="353"/>
      <c r="W88" s="353"/>
      <c r="X88" s="353"/>
      <c r="Y88" s="353"/>
      <c r="Z88" s="353"/>
      <c r="AA88" s="353"/>
      <c r="AB88" s="353"/>
      <c r="AC88" s="353"/>
      <c r="AD88" s="353"/>
      <c r="AE88" s="353"/>
      <c r="AF88" s="353"/>
      <c r="AG88" s="353"/>
      <c r="AH88" s="354"/>
    </row>
    <row r="89" spans="2:34" ht="8.25" customHeight="1" x14ac:dyDescent="0.35">
      <c r="B89" s="90"/>
      <c r="C89" s="6"/>
      <c r="D89" s="6"/>
      <c r="E89" s="6"/>
      <c r="F89" s="7"/>
      <c r="G89" s="114"/>
      <c r="H89" s="115"/>
      <c r="I89" s="115"/>
      <c r="J89" s="115"/>
      <c r="K89" s="115"/>
      <c r="L89" s="115"/>
      <c r="M89" s="115"/>
      <c r="N89" s="355"/>
      <c r="O89" s="355"/>
      <c r="P89" s="355"/>
      <c r="Q89" s="355"/>
      <c r="R89" s="355"/>
      <c r="S89" s="355"/>
      <c r="T89" s="355"/>
      <c r="U89" s="355"/>
      <c r="V89" s="355"/>
      <c r="W89" s="355"/>
      <c r="X89" s="115"/>
      <c r="Y89" s="355"/>
      <c r="Z89" s="355"/>
      <c r="AA89" s="355"/>
      <c r="AB89" s="355"/>
      <c r="AC89" s="355"/>
      <c r="AD89" s="355"/>
      <c r="AE89" s="355"/>
      <c r="AF89" s="355"/>
      <c r="AG89" s="355"/>
      <c r="AH89" s="356"/>
    </row>
    <row r="90" spans="2:34" ht="18" customHeight="1" x14ac:dyDescent="0.35">
      <c r="B90" s="90"/>
      <c r="C90" s="6"/>
      <c r="D90" s="6"/>
      <c r="E90" s="6"/>
      <c r="F90" s="7"/>
      <c r="G90" s="114" t="s">
        <v>76</v>
      </c>
      <c r="H90" s="115"/>
      <c r="I90" s="115"/>
      <c r="J90" s="115"/>
      <c r="K90" s="115"/>
      <c r="L90" s="116"/>
      <c r="M90" s="115"/>
      <c r="N90" s="115" t="s">
        <v>14</v>
      </c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7"/>
    </row>
    <row r="91" spans="2:34" ht="15" customHeight="1" x14ac:dyDescent="0.35">
      <c r="B91" s="90"/>
      <c r="C91" s="6"/>
      <c r="D91" s="6"/>
      <c r="E91" s="6"/>
      <c r="F91" s="7"/>
      <c r="G91" s="114"/>
      <c r="H91" s="115"/>
      <c r="I91" s="115"/>
      <c r="J91" s="115"/>
      <c r="K91" s="115"/>
      <c r="L91" s="116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7"/>
    </row>
    <row r="92" spans="2:34" ht="15" customHeight="1" x14ac:dyDescent="0.35">
      <c r="B92" s="90"/>
      <c r="C92" s="6"/>
      <c r="D92" s="6"/>
      <c r="E92" s="6"/>
      <c r="F92" s="7"/>
      <c r="G92" s="114"/>
      <c r="H92" s="115"/>
      <c r="I92" s="115"/>
      <c r="J92" s="115"/>
      <c r="K92" s="115"/>
      <c r="L92" s="116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7"/>
    </row>
    <row r="93" spans="2:34" ht="15" customHeight="1" x14ac:dyDescent="0.35">
      <c r="B93" s="90"/>
      <c r="C93" s="6"/>
      <c r="D93" s="6"/>
      <c r="E93" s="6"/>
      <c r="F93" s="7"/>
      <c r="G93" s="114" t="s">
        <v>77</v>
      </c>
      <c r="H93" s="115"/>
      <c r="I93" s="115"/>
      <c r="J93" s="115"/>
      <c r="K93" s="115"/>
      <c r="L93" s="116"/>
      <c r="M93" s="115"/>
      <c r="N93" s="115" t="s">
        <v>78</v>
      </c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7"/>
    </row>
    <row r="94" spans="2:34" ht="12.75" customHeight="1" x14ac:dyDescent="0.35">
      <c r="B94" s="90"/>
      <c r="C94" s="6"/>
      <c r="D94" s="6"/>
      <c r="E94" s="6"/>
      <c r="F94" s="7"/>
      <c r="G94" s="114"/>
      <c r="H94" s="115"/>
      <c r="I94" s="115"/>
      <c r="J94" s="115"/>
      <c r="K94" s="115"/>
      <c r="L94" s="116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7"/>
    </row>
    <row r="95" spans="2:34" ht="12.75" customHeight="1" x14ac:dyDescent="0.35">
      <c r="B95" s="90"/>
      <c r="C95" s="6"/>
      <c r="D95" s="6"/>
      <c r="E95" s="6"/>
      <c r="F95" s="7"/>
      <c r="G95" s="26" t="s">
        <v>79</v>
      </c>
      <c r="H95" s="115"/>
      <c r="I95" s="115"/>
      <c r="J95" s="115"/>
      <c r="K95" s="115"/>
      <c r="L95" s="116"/>
      <c r="M95" s="115"/>
      <c r="N95" s="115" t="s">
        <v>80</v>
      </c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7"/>
    </row>
    <row r="96" spans="2:34" ht="7.5" customHeight="1" x14ac:dyDescent="0.35">
      <c r="B96" s="23"/>
      <c r="C96" s="24"/>
      <c r="D96" s="24"/>
      <c r="E96" s="24"/>
      <c r="F96" s="25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64"/>
    </row>
    <row r="97" spans="2:34" ht="6" customHeight="1" x14ac:dyDescent="0.35">
      <c r="B97" s="1"/>
      <c r="C97" s="2"/>
      <c r="D97" s="2"/>
      <c r="E97" s="2"/>
      <c r="F97" s="2"/>
      <c r="G97" s="81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82"/>
    </row>
    <row r="98" spans="2:34" ht="20.25" customHeight="1" x14ac:dyDescent="0.35">
      <c r="B98" s="93" t="s">
        <v>81</v>
      </c>
      <c r="C98" s="92" t="s">
        <v>82</v>
      </c>
      <c r="D98" s="118"/>
      <c r="E98" s="6"/>
      <c r="F98" s="6"/>
      <c r="G98" s="119" t="s">
        <v>83</v>
      </c>
      <c r="H98" s="120" t="s">
        <v>84</v>
      </c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1"/>
    </row>
    <row r="99" spans="2:34" ht="20.25" customHeight="1" x14ac:dyDescent="0.35">
      <c r="B99" s="93"/>
      <c r="C99" s="92"/>
      <c r="D99" s="118"/>
      <c r="E99" s="6"/>
      <c r="F99" s="6"/>
      <c r="G99" s="122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59"/>
    </row>
    <row r="100" spans="2:34" ht="6" customHeight="1" x14ac:dyDescent="0.35">
      <c r="B100" s="23"/>
      <c r="C100" s="24"/>
      <c r="D100" s="24"/>
      <c r="E100" s="24"/>
      <c r="F100" s="24"/>
      <c r="G100" s="345"/>
      <c r="H100" s="346"/>
      <c r="I100" s="346"/>
      <c r="J100" s="346"/>
      <c r="K100" s="346"/>
      <c r="L100" s="346"/>
      <c r="M100" s="346"/>
      <c r="N100" s="346"/>
      <c r="O100" s="346"/>
      <c r="P100" s="346"/>
      <c r="Q100" s="346"/>
      <c r="R100" s="346"/>
      <c r="S100" s="346"/>
      <c r="T100" s="346"/>
      <c r="U100" s="346"/>
      <c r="V100" s="346"/>
      <c r="W100" s="346"/>
      <c r="X100" s="346"/>
      <c r="Y100" s="346"/>
      <c r="Z100" s="346"/>
      <c r="AA100" s="346"/>
      <c r="AB100" s="346"/>
      <c r="AC100" s="346"/>
      <c r="AD100" s="346"/>
      <c r="AE100" s="346"/>
      <c r="AF100" s="346"/>
      <c r="AG100" s="346"/>
      <c r="AH100" s="347"/>
    </row>
    <row r="101" spans="2:34" ht="20.25" customHeight="1" x14ac:dyDescent="0.35">
      <c r="G101" s="123"/>
      <c r="H101" s="123"/>
      <c r="I101" s="123"/>
      <c r="J101" s="123"/>
      <c r="K101" s="123"/>
      <c r="L101" s="123"/>
      <c r="M101" s="123"/>
      <c r="N101" s="348"/>
      <c r="O101" s="348"/>
      <c r="P101" s="348"/>
      <c r="Q101" s="348"/>
      <c r="R101" s="348"/>
      <c r="S101" s="348"/>
      <c r="T101" s="348"/>
      <c r="U101" s="348"/>
      <c r="V101" s="348"/>
      <c r="W101" s="348"/>
      <c r="X101" s="123"/>
      <c r="Y101" s="348"/>
      <c r="Z101" s="348"/>
      <c r="AA101" s="348"/>
      <c r="AB101" s="348"/>
      <c r="AC101" s="348"/>
      <c r="AD101" s="348"/>
      <c r="AE101" s="348"/>
      <c r="AF101" s="348"/>
      <c r="AG101" s="348"/>
      <c r="AH101" s="3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23"/>
      <c r="H104" s="123"/>
      <c r="I104" s="123"/>
      <c r="J104" s="123"/>
      <c r="K104" s="123"/>
      <c r="N104" s="124"/>
    </row>
    <row r="105" spans="2:34" ht="20.25" customHeight="1" x14ac:dyDescent="0.35">
      <c r="G105" s="123"/>
      <c r="H105" s="123"/>
      <c r="I105" s="123"/>
      <c r="J105" s="123"/>
      <c r="K105" s="123"/>
      <c r="L105" s="124"/>
    </row>
    <row r="106" spans="2:34" ht="20.25" customHeight="1" x14ac:dyDescent="0.35">
      <c r="G106" s="123"/>
      <c r="H106" s="123"/>
      <c r="I106" s="123"/>
      <c r="J106" s="123"/>
      <c r="K106" s="123"/>
      <c r="L106" s="124"/>
    </row>
    <row r="107" spans="2:34" ht="20.25" customHeight="1" x14ac:dyDescent="0.35">
      <c r="G107" s="123"/>
      <c r="H107" s="123"/>
      <c r="I107" s="123"/>
      <c r="J107" s="123"/>
      <c r="K107" s="123"/>
      <c r="L107" s="124"/>
    </row>
    <row r="108" spans="2:34" ht="20.25" customHeight="1" x14ac:dyDescent="0.35">
      <c r="G108" s="123"/>
      <c r="H108" s="123"/>
      <c r="I108" s="123"/>
      <c r="J108" s="123"/>
      <c r="K108" s="123"/>
      <c r="N108" s="124"/>
    </row>
    <row r="109" spans="2:34" ht="20.25" customHeight="1" x14ac:dyDescent="0.35">
      <c r="G109" s="123"/>
      <c r="H109" s="123"/>
      <c r="I109" s="123"/>
      <c r="J109" s="123"/>
      <c r="K109" s="123"/>
      <c r="L109" s="124"/>
    </row>
    <row r="110" spans="2:34" ht="20.25" customHeight="1" x14ac:dyDescent="0.35">
      <c r="G110" s="123"/>
      <c r="H110" s="123"/>
      <c r="I110" s="123"/>
      <c r="J110" s="123"/>
      <c r="K110" s="123"/>
      <c r="N110" s="124"/>
    </row>
    <row r="111" spans="2:34" ht="6" customHeight="1" x14ac:dyDescent="0.35"/>
    <row r="123" spans="2:34" ht="6" customHeight="1" x14ac:dyDescent="0.35"/>
    <row r="124" spans="2:34" ht="20.25" customHeight="1" x14ac:dyDescent="0.35"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F124" s="125"/>
      <c r="AG124" s="125"/>
      <c r="AH124" s="125"/>
    </row>
    <row r="125" spans="2:34" x14ac:dyDescent="0.35">
      <c r="B125" s="123"/>
      <c r="C125" s="123"/>
      <c r="D125" s="123"/>
      <c r="E125" s="123"/>
      <c r="F125" s="123"/>
      <c r="G125" s="123"/>
      <c r="H125" s="123"/>
    </row>
    <row r="126" spans="2:34" ht="20.25" customHeight="1" x14ac:dyDescent="0.35">
      <c r="B126" s="124"/>
      <c r="C126" s="126"/>
      <c r="D126" s="126"/>
      <c r="E126" s="126"/>
      <c r="F126" s="126"/>
      <c r="G126" s="126"/>
      <c r="H126" s="127"/>
      <c r="I126" s="128"/>
    </row>
    <row r="127" spans="2:34" ht="12" customHeight="1" x14ac:dyDescent="0.35">
      <c r="B127" s="124"/>
      <c r="C127" s="126"/>
      <c r="D127" s="126"/>
      <c r="E127" s="126"/>
      <c r="F127" s="126"/>
      <c r="G127" s="126"/>
      <c r="H127" s="127"/>
    </row>
    <row r="128" spans="2:34" ht="20.25" customHeight="1" x14ac:dyDescent="0.35">
      <c r="B128" s="124"/>
      <c r="C128" s="126"/>
      <c r="D128" s="126"/>
      <c r="E128" s="126"/>
      <c r="F128" s="126"/>
      <c r="G128" s="126"/>
      <c r="H128" s="127"/>
      <c r="I128" s="128"/>
    </row>
    <row r="129" spans="2:9" ht="12" customHeight="1" x14ac:dyDescent="0.35">
      <c r="B129" s="124"/>
      <c r="C129" s="126"/>
      <c r="D129" s="126"/>
      <c r="E129" s="126"/>
      <c r="F129" s="126"/>
      <c r="G129" s="126"/>
      <c r="H129" s="127"/>
    </row>
    <row r="130" spans="2:9" ht="20.25" customHeight="1" x14ac:dyDescent="0.35">
      <c r="B130" s="124"/>
      <c r="C130" s="126"/>
      <c r="D130" s="126"/>
      <c r="E130" s="126"/>
      <c r="F130" s="126"/>
      <c r="G130" s="126"/>
      <c r="H130" s="127"/>
      <c r="I130" s="128"/>
    </row>
    <row r="131" spans="2:9" ht="12" customHeight="1" x14ac:dyDescent="0.35">
      <c r="B131" s="124"/>
      <c r="C131" s="126"/>
      <c r="D131" s="126"/>
      <c r="E131" s="126"/>
      <c r="F131" s="126"/>
      <c r="G131" s="126"/>
      <c r="H131" s="127"/>
    </row>
    <row r="132" spans="2:9" ht="20.25" customHeight="1" x14ac:dyDescent="0.35">
      <c r="B132" s="124"/>
      <c r="C132" s="126"/>
      <c r="D132" s="126"/>
      <c r="E132" s="126"/>
      <c r="F132" s="126"/>
      <c r="G132" s="126"/>
      <c r="H132" s="127"/>
      <c r="I132" s="128"/>
    </row>
    <row r="133" spans="2:9" ht="12" customHeight="1" x14ac:dyDescent="0.35">
      <c r="B133" s="123"/>
      <c r="C133" s="123"/>
      <c r="D133" s="123"/>
      <c r="E133" s="123"/>
      <c r="F133" s="123"/>
      <c r="G133" s="123"/>
    </row>
    <row r="134" spans="2:9" ht="20.25" customHeight="1" x14ac:dyDescent="0.35">
      <c r="B134" s="123"/>
      <c r="C134" s="123"/>
      <c r="D134" s="123"/>
      <c r="E134" s="123"/>
      <c r="F134" s="123"/>
      <c r="G134" s="123"/>
      <c r="I134" s="128"/>
    </row>
    <row r="135" spans="2:9" ht="12" customHeight="1" x14ac:dyDescent="0.35">
      <c r="I135" s="128"/>
    </row>
    <row r="136" spans="2:9" ht="20.25" customHeight="1" x14ac:dyDescent="0.35">
      <c r="B136" s="123"/>
      <c r="C136" s="123"/>
      <c r="D136" s="123"/>
      <c r="E136" s="123"/>
      <c r="F136" s="123"/>
      <c r="I136" s="128"/>
    </row>
    <row r="137" spans="2:9" ht="12" customHeight="1" x14ac:dyDescent="0.35">
      <c r="B137" s="123"/>
      <c r="C137" s="123"/>
      <c r="D137" s="123"/>
      <c r="E137" s="123"/>
      <c r="F137" s="123"/>
      <c r="I137" s="128"/>
    </row>
    <row r="138" spans="2:9" ht="20.25" customHeight="1" x14ac:dyDescent="0.35">
      <c r="B138" s="123"/>
      <c r="C138" s="123"/>
      <c r="D138" s="123"/>
      <c r="E138" s="123"/>
      <c r="F138" s="123"/>
      <c r="I138" s="128"/>
    </row>
    <row r="139" spans="2:9" ht="12" customHeight="1" x14ac:dyDescent="0.35">
      <c r="B139" s="123"/>
      <c r="C139" s="123"/>
      <c r="D139" s="123"/>
      <c r="E139" s="123"/>
      <c r="F139" s="123"/>
      <c r="I139" s="128"/>
    </row>
    <row r="140" spans="2:9" ht="20.25" customHeight="1" x14ac:dyDescent="0.35">
      <c r="B140" s="123"/>
      <c r="C140" s="123"/>
      <c r="D140" s="123"/>
      <c r="E140" s="123"/>
      <c r="F140" s="123"/>
      <c r="I140" s="128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23"/>
      <c r="C145" s="123"/>
      <c r="D145" s="123"/>
      <c r="E145" s="123"/>
      <c r="F145" s="123"/>
      <c r="I145" s="128"/>
    </row>
    <row r="146" spans="2:34" ht="6" customHeight="1" x14ac:dyDescent="0.35"/>
    <row r="147" spans="2:34" ht="6" customHeight="1" x14ac:dyDescent="0.35"/>
    <row r="148" spans="2:34" x14ac:dyDescent="0.35">
      <c r="B148" s="129"/>
      <c r="C148" s="123"/>
      <c r="I148" s="128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23"/>
    </row>
    <row r="152" spans="2:34" ht="6" customHeight="1" x14ac:dyDescent="0.35"/>
    <row r="154" spans="2:34" ht="20.25" customHeight="1" x14ac:dyDescent="0.35"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26"/>
      <c r="AG154" s="126"/>
      <c r="AH154" s="127"/>
    </row>
    <row r="155" spans="2:34" ht="20.25" customHeight="1" x14ac:dyDescent="0.35"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127"/>
    </row>
    <row r="156" spans="2:34" ht="20.25" customHeight="1" x14ac:dyDescent="0.35"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127"/>
    </row>
    <row r="157" spans="2:34" ht="20.25" customHeight="1" x14ac:dyDescent="0.35"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7"/>
    </row>
    <row r="158" spans="2:34" x14ac:dyDescent="0.35"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  <c r="AA158" s="123"/>
      <c r="AB158" s="123"/>
      <c r="AC158" s="123"/>
      <c r="AD158" s="123"/>
      <c r="AE158" s="123"/>
      <c r="AF158" s="123"/>
      <c r="AG158" s="123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D43D3-194E-4B4D-847C-C5DB53109FA9}">
  <sheetPr>
    <tabColor theme="1"/>
  </sheetPr>
  <dimension ref="B2:AH158"/>
  <sheetViews>
    <sheetView showGridLines="0" topLeftCell="A54" zoomScale="68" zoomScaleNormal="75" workbookViewId="0">
      <selection activeCell="AP54" sqref="AP54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451"/>
      <c r="C2" s="4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453"/>
      <c r="C3" s="454"/>
      <c r="D3" s="457" t="s">
        <v>0</v>
      </c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9"/>
      <c r="U3" s="460" t="s">
        <v>1</v>
      </c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2"/>
    </row>
    <row r="4" spans="2:34" ht="17.5" x14ac:dyDescent="0.35">
      <c r="B4" s="453"/>
      <c r="C4" s="454"/>
      <c r="D4" s="457" t="s">
        <v>2</v>
      </c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453"/>
      <c r="C5" s="454"/>
      <c r="D5" s="463" t="s">
        <v>3</v>
      </c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464"/>
      <c r="S5" s="464"/>
      <c r="T5" s="465"/>
      <c r="U5" s="466" t="s">
        <v>4</v>
      </c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8"/>
    </row>
    <row r="6" spans="2:34" ht="12" customHeight="1" x14ac:dyDescent="0.35">
      <c r="B6" s="453"/>
      <c r="C6" s="4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469" t="s">
        <v>5</v>
      </c>
      <c r="V6" s="470"/>
      <c r="W6" s="470"/>
      <c r="X6" s="470"/>
      <c r="Y6" s="470"/>
      <c r="Z6" s="470"/>
      <c r="AA6" s="470"/>
      <c r="AB6" s="470"/>
      <c r="AC6" s="470"/>
      <c r="AD6" s="470"/>
      <c r="AE6" s="470"/>
      <c r="AF6" s="470"/>
      <c r="AG6" s="470"/>
      <c r="AH6" s="471"/>
    </row>
    <row r="7" spans="2:34" x14ac:dyDescent="0.35">
      <c r="B7" s="453"/>
      <c r="C7" s="4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472">
        <f>'[3]Form P2KB 01'!V7:X8</f>
        <v>2</v>
      </c>
      <c r="W7" s="461"/>
      <c r="X7" s="473"/>
      <c r="Y7" s="441">
        <f>'[3]Form P2KB 01'!Y7:AA8</f>
        <v>0</v>
      </c>
      <c r="Z7" s="442"/>
      <c r="AA7" s="443"/>
      <c r="AB7" s="441">
        <f>'[3]Form P2KB 01'!AB7:AD8</f>
        <v>1</v>
      </c>
      <c r="AC7" s="442"/>
      <c r="AD7" s="443"/>
      <c r="AE7" s="441">
        <f>'[3]Form P2KB 01'!AE7:AG8</f>
        <v>9</v>
      </c>
      <c r="AF7" s="442"/>
      <c r="AG7" s="443"/>
      <c r="AH7" s="14"/>
    </row>
    <row r="8" spans="2:34" ht="7.5" customHeight="1" x14ac:dyDescent="0.35">
      <c r="B8" s="453"/>
      <c r="C8" s="4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474"/>
      <c r="W8" s="475"/>
      <c r="X8" s="476"/>
      <c r="Y8" s="444"/>
      <c r="Z8" s="445"/>
      <c r="AA8" s="446"/>
      <c r="AB8" s="444"/>
      <c r="AC8" s="445"/>
      <c r="AD8" s="446"/>
      <c r="AE8" s="444"/>
      <c r="AF8" s="445"/>
      <c r="AG8" s="446"/>
      <c r="AH8" s="14"/>
    </row>
    <row r="9" spans="2:34" ht="12.75" customHeight="1" x14ac:dyDescent="0.35">
      <c r="B9" s="453"/>
      <c r="C9" s="4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447" t="s">
        <v>9</v>
      </c>
      <c r="W9" s="447"/>
      <c r="X9" s="15"/>
      <c r="Y9" s="447" t="s">
        <v>10</v>
      </c>
      <c r="Z9" s="447"/>
      <c r="AA9" s="15"/>
      <c r="AB9" s="6"/>
      <c r="AC9" s="448" t="s">
        <v>9</v>
      </c>
      <c r="AD9" s="448"/>
      <c r="AE9" s="6"/>
      <c r="AF9" s="448" t="s">
        <v>10</v>
      </c>
      <c r="AG9" s="448"/>
      <c r="AH9" s="7"/>
    </row>
    <row r="10" spans="2:34" ht="13.5" customHeight="1" x14ac:dyDescent="0.35">
      <c r="B10" s="453"/>
      <c r="C10" s="4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'[3]Form P2KB 01'!V10</f>
        <v>0</v>
      </c>
      <c r="W10" s="20">
        <f>'[3]Form P2KB 01'!W10</f>
        <v>1</v>
      </c>
      <c r="X10" s="21"/>
      <c r="Y10" s="20">
        <f>'[3]Form P2KB 01'!Y10</f>
        <v>1</v>
      </c>
      <c r="Z10" s="22">
        <f>'[3]Form P2KB 01'!Z10</f>
        <v>9</v>
      </c>
      <c r="AA10" s="449" t="s">
        <v>12</v>
      </c>
      <c r="AB10" s="450"/>
      <c r="AC10" s="20">
        <f>'[3]Form P2KB 01'!AC10</f>
        <v>1</v>
      </c>
      <c r="AD10" s="20">
        <f>'[3]Form P2KB 01'!AD10</f>
        <v>2</v>
      </c>
      <c r="AE10" s="21"/>
      <c r="AF10" s="20">
        <f>'[3]Form P2KB 01'!AF10</f>
        <v>1</v>
      </c>
      <c r="AG10" s="20">
        <f>'[3]Form P2KB 01'!AG10</f>
        <v>9</v>
      </c>
      <c r="AH10" s="7"/>
    </row>
    <row r="11" spans="2:34" ht="6" customHeight="1" x14ac:dyDescent="0.35">
      <c r="B11" s="455"/>
      <c r="C11" s="4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415" t="s">
        <v>13</v>
      </c>
      <c r="C12" s="416"/>
      <c r="D12" s="423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421"/>
      <c r="C13" s="422"/>
      <c r="D13" s="424"/>
      <c r="E13" s="26"/>
      <c r="F13" s="28">
        <f>'[3]Form P2KB 01'!F13</f>
        <v>1</v>
      </c>
      <c r="G13" s="28">
        <f>'[3]Form P2KB 01'!G13</f>
        <v>1</v>
      </c>
      <c r="H13" s="28">
        <f>'[3]Form P2KB 01'!H13</f>
        <v>0</v>
      </c>
      <c r="I13" s="29">
        <f>'[3]Form P2KB 01'!I13</f>
        <v>4</v>
      </c>
      <c r="J13" s="30"/>
      <c r="K13" s="29">
        <f>'[3]Form P2KB 01'!K13</f>
        <v>1</v>
      </c>
      <c r="L13" s="29">
        <f>'[3]Form P2KB 01'!L13</f>
        <v>8</v>
      </c>
      <c r="M13" s="29">
        <f>'[3]Form P2KB 01'!M13</f>
        <v>0</v>
      </c>
      <c r="N13" s="29">
        <f>'[3]Form P2KB 01'!N13</f>
        <v>9</v>
      </c>
      <c r="O13" s="29">
        <f>'[3]Form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415" t="s">
        <v>15</v>
      </c>
      <c r="C15" s="41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421"/>
      <c r="C16" s="422"/>
      <c r="D16" s="41" t="s">
        <v>14</v>
      </c>
      <c r="E16" s="42"/>
      <c r="F16" s="28">
        <f>'[3]Form P2KB 01'!F16</f>
        <v>1</v>
      </c>
      <c r="G16" s="28">
        <f>'[3]Form P2KB 01'!G16</f>
        <v>0</v>
      </c>
      <c r="H16" s="28">
        <f>'[3]Form P2KB 01'!H16</f>
        <v>1</v>
      </c>
      <c r="I16" s="43"/>
      <c r="J16" s="28">
        <f>'[3]Form P2KB 01'!J16</f>
        <v>1</v>
      </c>
      <c r="K16" s="28">
        <f>'[3]Form P2KB 01'!K16</f>
        <v>0</v>
      </c>
      <c r="L16" s="28">
        <f>'[3]Form P2KB 01'!L16</f>
        <v>9</v>
      </c>
      <c r="M16" s="28">
        <f>'[3]Form P2KB 01'!M16</f>
        <v>4</v>
      </c>
      <c r="N16" s="43"/>
      <c r="O16" s="28">
        <f>'[3]Form P2KB 01'!O16</f>
        <v>0</v>
      </c>
      <c r="P16" s="28">
        <f>'[3]Form P2KB 01'!P16</f>
        <v>1</v>
      </c>
      <c r="Q16" s="28">
        <f>'[3]Form P2KB 01'!Q16</f>
        <v>6</v>
      </c>
      <c r="R16" s="28">
        <f>'[3]Form P2KB 01'!R16</f>
        <v>9</v>
      </c>
      <c r="S16" s="43"/>
      <c r="T16" s="28">
        <f>'[3]Form P2KB 01'!T16</f>
        <v>0</v>
      </c>
      <c r="U16" s="434">
        <f>'[3]Form P2KB 01'!U16:V16</f>
        <v>0</v>
      </c>
      <c r="V16" s="435"/>
      <c r="W16" s="434">
        <f>'[3]Form P2KB 01'!W16:X16</f>
        <v>1</v>
      </c>
      <c r="X16" s="435"/>
      <c r="Y16" s="434">
        <f>'[3]Form P2KB 01'!Y16:Z16</f>
        <v>6</v>
      </c>
      <c r="Z16" s="435"/>
      <c r="AA16" s="434">
        <f>'[3]Form P2KB 01'!AA16:AB16</f>
        <v>9</v>
      </c>
      <c r="AB16" s="435"/>
      <c r="AC16" s="31"/>
      <c r="AD16" s="31"/>
      <c r="AE16" s="31"/>
      <c r="AF16" s="31"/>
      <c r="AG16" s="31"/>
      <c r="AH16" s="31"/>
    </row>
    <row r="17" spans="2:34" ht="6" customHeight="1" x14ac:dyDescent="0.35">
      <c r="B17" s="417"/>
      <c r="C17" s="418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415" t="s">
        <v>16</v>
      </c>
      <c r="C18" s="416"/>
      <c r="D18" s="41"/>
      <c r="E18" s="42"/>
      <c r="F18" s="419" t="str">
        <f>'[3]Form P2KB 01'!F18:AG19</f>
        <v>Teguh H. Karjadi</v>
      </c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  <c r="AC18" s="419"/>
      <c r="AD18" s="419"/>
      <c r="AE18" s="419"/>
      <c r="AF18" s="419"/>
      <c r="AG18" s="419"/>
      <c r="AH18" s="45"/>
    </row>
    <row r="19" spans="2:34" ht="15.5" x14ac:dyDescent="0.35">
      <c r="B19" s="417"/>
      <c r="C19" s="418"/>
      <c r="D19" s="34" t="s">
        <v>14</v>
      </c>
      <c r="E19" s="44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  <c r="AC19" s="420"/>
      <c r="AD19" s="420"/>
      <c r="AE19" s="420"/>
      <c r="AF19" s="420"/>
      <c r="AG19" s="420"/>
      <c r="AH19" s="46"/>
    </row>
    <row r="20" spans="2:34" ht="6.75" customHeight="1" x14ac:dyDescent="0.35">
      <c r="B20" s="436" t="s">
        <v>17</v>
      </c>
      <c r="C20" s="437"/>
      <c r="D20" s="41"/>
      <c r="E20" s="42"/>
      <c r="F20" s="419" t="str">
        <f>'[3]Form P2KB 01'!F20:AH21</f>
        <v>Surabaya, 13 Juli 1959</v>
      </c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19"/>
      <c r="AE20" s="419"/>
      <c r="AF20" s="419"/>
      <c r="AG20" s="419"/>
      <c r="AH20" s="419"/>
    </row>
    <row r="21" spans="2:34" x14ac:dyDescent="0.35">
      <c r="B21" s="438"/>
      <c r="C21" s="439"/>
      <c r="D21" s="34" t="s">
        <v>14</v>
      </c>
      <c r="E21" s="44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  <c r="AC21" s="420"/>
      <c r="AD21" s="420"/>
      <c r="AE21" s="420"/>
      <c r="AF21" s="420"/>
      <c r="AG21" s="420"/>
      <c r="AH21" s="420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440">
        <f>'[3]Form P2KB 01'!F22</f>
        <v>21744</v>
      </c>
      <c r="G22" s="440"/>
      <c r="H22" s="440"/>
      <c r="I22" s="440"/>
      <c r="J22" s="440"/>
      <c r="K22" s="440"/>
      <c r="L22" s="440"/>
      <c r="M22" s="440"/>
      <c r="N22" s="440"/>
      <c r="O22" s="440"/>
      <c r="P22" s="440"/>
      <c r="Q22" s="440"/>
      <c r="R22" s="440"/>
      <c r="S22" s="440"/>
      <c r="T22" s="440"/>
      <c r="U22" s="440"/>
      <c r="V22" s="440"/>
      <c r="W22" s="440"/>
      <c r="X22" s="440"/>
      <c r="Y22" s="440"/>
      <c r="Z22" s="440"/>
      <c r="AA22" s="440"/>
      <c r="AB22" s="440"/>
      <c r="AC22" s="440"/>
      <c r="AD22" s="440"/>
      <c r="AE22" s="440"/>
      <c r="AF22" s="440"/>
      <c r="AG22" s="440"/>
      <c r="AH22" s="440"/>
    </row>
    <row r="23" spans="2:34" ht="5.25" customHeight="1" x14ac:dyDescent="0.35">
      <c r="B23" s="415" t="s">
        <v>19</v>
      </c>
      <c r="C23" s="416"/>
      <c r="D23" s="41"/>
      <c r="E23" s="42"/>
      <c r="F23" s="419" t="str">
        <f>'[3]Form P2KB 01'!F23:AH24</f>
        <v>Alergi-Imunologi Klinik</v>
      </c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  <c r="AC23" s="419"/>
      <c r="AD23" s="419"/>
      <c r="AE23" s="419"/>
      <c r="AF23" s="419"/>
      <c r="AG23" s="419"/>
      <c r="AH23" s="419"/>
    </row>
    <row r="24" spans="2:34" x14ac:dyDescent="0.35">
      <c r="B24" s="417"/>
      <c r="C24" s="418"/>
      <c r="D24" s="34" t="s">
        <v>14</v>
      </c>
      <c r="E24" s="44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D24" s="420"/>
      <c r="AE24" s="420"/>
      <c r="AF24" s="420"/>
      <c r="AG24" s="420"/>
      <c r="AH24" s="420"/>
    </row>
    <row r="25" spans="2:34" ht="6" customHeight="1" x14ac:dyDescent="0.35">
      <c r="B25" s="415" t="s">
        <v>20</v>
      </c>
      <c r="C25" s="416"/>
      <c r="D25" s="41"/>
      <c r="E25" s="42"/>
      <c r="F25" s="419">
        <f>'[3]Form P2KB 01'!F25:AH26</f>
        <v>44755</v>
      </c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  <c r="AC25" s="419"/>
      <c r="AD25" s="419"/>
      <c r="AE25" s="419"/>
      <c r="AF25" s="419"/>
      <c r="AG25" s="419"/>
      <c r="AH25" s="419"/>
    </row>
    <row r="26" spans="2:34" ht="15" customHeight="1" x14ac:dyDescent="0.35">
      <c r="B26" s="417"/>
      <c r="C26" s="418"/>
      <c r="D26" s="34" t="s">
        <v>14</v>
      </c>
      <c r="E26" s="44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  <c r="AD26" s="420"/>
      <c r="AE26" s="420"/>
      <c r="AF26" s="420"/>
      <c r="AG26" s="420"/>
      <c r="AH26" s="420"/>
    </row>
    <row r="27" spans="2:34" ht="5.25" customHeight="1" x14ac:dyDescent="0.35">
      <c r="B27" s="48"/>
      <c r="C27" s="49"/>
      <c r="D27" s="41"/>
      <c r="E27" s="42"/>
      <c r="F27" s="419" t="str">
        <f>'[3]Form P2KB 01'!F27:AG29</f>
        <v>PP Laguna Blok B4/8 RT 04/021</v>
      </c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  <c r="AC27" s="419"/>
      <c r="AD27" s="419"/>
      <c r="AE27" s="419"/>
      <c r="AF27" s="419"/>
      <c r="AG27" s="419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6"/>
      <c r="R28" s="426"/>
      <c r="S28" s="426"/>
      <c r="T28" s="426"/>
      <c r="U28" s="426"/>
      <c r="V28" s="426"/>
      <c r="W28" s="426"/>
      <c r="X28" s="426"/>
      <c r="Y28" s="426"/>
      <c r="Z28" s="426"/>
      <c r="AA28" s="426"/>
      <c r="AB28" s="426"/>
      <c r="AC28" s="426"/>
      <c r="AD28" s="426"/>
      <c r="AE28" s="426"/>
      <c r="AF28" s="426"/>
      <c r="AG28" s="426"/>
      <c r="AH28" s="45"/>
    </row>
    <row r="29" spans="2:34" ht="3" customHeight="1" x14ac:dyDescent="0.35">
      <c r="B29" s="32"/>
      <c r="C29" s="47"/>
      <c r="D29" s="34"/>
      <c r="E29" s="44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  <c r="AC29" s="420"/>
      <c r="AD29" s="420"/>
      <c r="AE29" s="420"/>
      <c r="AF29" s="420"/>
      <c r="AG29" s="420"/>
      <c r="AH29" s="46"/>
    </row>
    <row r="30" spans="2:34" ht="19.5" customHeight="1" x14ac:dyDescent="0.35">
      <c r="B30" s="417" t="s">
        <v>22</v>
      </c>
      <c r="C30" s="418"/>
      <c r="D30" s="34" t="s">
        <v>14</v>
      </c>
      <c r="E30" s="44"/>
      <c r="F30" s="420" t="str">
        <f>'[3]Form P2KB 01'!F30:AG30</f>
        <v>Mekar Sari</v>
      </c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  <c r="AC30" s="420"/>
      <c r="AD30" s="420"/>
      <c r="AE30" s="420"/>
      <c r="AF30" s="420"/>
      <c r="AG30" s="420"/>
      <c r="AH30" s="46"/>
    </row>
    <row r="31" spans="2:34" ht="4.5" customHeight="1" x14ac:dyDescent="0.35">
      <c r="B31" s="415" t="s">
        <v>23</v>
      </c>
      <c r="C31" s="416"/>
      <c r="D31" s="41"/>
      <c r="E31" s="42"/>
      <c r="F31" s="419" t="str">
        <f>'[3]Form P2KB 01'!F31:AH32</f>
        <v>Cimanggis</v>
      </c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  <c r="AC31" s="419"/>
      <c r="AD31" s="419"/>
      <c r="AE31" s="419"/>
      <c r="AF31" s="419"/>
      <c r="AG31" s="419"/>
      <c r="AH31" s="419"/>
    </row>
    <row r="32" spans="2:34" x14ac:dyDescent="0.35">
      <c r="B32" s="417"/>
      <c r="C32" s="418"/>
      <c r="D32" s="34" t="s">
        <v>14</v>
      </c>
      <c r="E32" s="44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</row>
    <row r="33" spans="2:34" ht="6" customHeight="1" x14ac:dyDescent="0.35">
      <c r="B33" s="415" t="s">
        <v>24</v>
      </c>
      <c r="C33" s="416"/>
      <c r="D33" s="41"/>
      <c r="E33" s="42"/>
      <c r="F33" s="419" t="str">
        <f>'[3]Form P2KB 01'!F33:AH34</f>
        <v>Depok</v>
      </c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  <c r="AC33" s="419"/>
      <c r="AD33" s="419"/>
      <c r="AE33" s="419"/>
      <c r="AF33" s="419"/>
      <c r="AG33" s="419"/>
      <c r="AH33" s="419"/>
    </row>
    <row r="34" spans="2:34" x14ac:dyDescent="0.35">
      <c r="B34" s="417"/>
      <c r="C34" s="418"/>
      <c r="D34" s="34" t="s">
        <v>14</v>
      </c>
      <c r="E34" s="44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  <c r="AC34" s="420"/>
      <c r="AD34" s="420"/>
      <c r="AE34" s="420"/>
      <c r="AF34" s="420"/>
      <c r="AG34" s="420"/>
      <c r="AH34" s="420"/>
    </row>
    <row r="35" spans="2:34" ht="5.25" customHeight="1" x14ac:dyDescent="0.35">
      <c r="B35" s="415" t="s">
        <v>25</v>
      </c>
      <c r="C35" s="416"/>
      <c r="D35" s="41"/>
      <c r="E35" s="42"/>
      <c r="F35" s="419" t="str">
        <f>'[3]Form P2KB 01'!F35:AH36</f>
        <v>Jawa Barat</v>
      </c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  <c r="AC35" s="419"/>
      <c r="AD35" s="419"/>
      <c r="AE35" s="419"/>
      <c r="AF35" s="419"/>
      <c r="AG35" s="419"/>
      <c r="AH35" s="419"/>
    </row>
    <row r="36" spans="2:34" x14ac:dyDescent="0.35">
      <c r="B36" s="417"/>
      <c r="C36" s="418"/>
      <c r="D36" s="34" t="s">
        <v>14</v>
      </c>
      <c r="E36" s="44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  <c r="AC36" s="420"/>
      <c r="AD36" s="420"/>
      <c r="AE36" s="420"/>
      <c r="AF36" s="420"/>
      <c r="AG36" s="420"/>
      <c r="AH36" s="420"/>
    </row>
    <row r="37" spans="2:34" ht="4.5" customHeight="1" x14ac:dyDescent="0.35">
      <c r="B37" s="415" t="s">
        <v>26</v>
      </c>
      <c r="C37" s="416"/>
      <c r="D37" s="41"/>
      <c r="E37" s="42"/>
      <c r="F37" s="419">
        <f>'[3]Form P2KB 01'!F37:AH38</f>
        <v>0</v>
      </c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  <c r="AC37" s="419"/>
      <c r="AD37" s="419"/>
      <c r="AE37" s="419"/>
      <c r="AF37" s="419"/>
      <c r="AG37" s="419"/>
      <c r="AH37" s="419"/>
    </row>
    <row r="38" spans="2:34" x14ac:dyDescent="0.35">
      <c r="B38" s="417"/>
      <c r="C38" s="418"/>
      <c r="D38" s="34" t="s">
        <v>14</v>
      </c>
      <c r="E38" s="44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</row>
    <row r="39" spans="2:34" ht="5.25" customHeight="1" x14ac:dyDescent="0.35">
      <c r="B39" s="415" t="s">
        <v>27</v>
      </c>
      <c r="C39" s="416"/>
      <c r="D39" s="41"/>
      <c r="E39" s="42"/>
      <c r="F39" s="419" t="str">
        <f>'[3]Form P2KB 01'!F39:AH40</f>
        <v>021-3141160</v>
      </c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  <c r="AC39" s="419"/>
      <c r="AD39" s="419"/>
      <c r="AE39" s="419"/>
      <c r="AF39" s="419"/>
      <c r="AG39" s="419"/>
      <c r="AH39" s="419"/>
    </row>
    <row r="40" spans="2:34" x14ac:dyDescent="0.35">
      <c r="B40" s="417"/>
      <c r="C40" s="418"/>
      <c r="D40" s="34" t="s">
        <v>14</v>
      </c>
      <c r="E40" s="44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</row>
    <row r="41" spans="2:34" ht="6" customHeight="1" x14ac:dyDescent="0.35">
      <c r="B41" s="415" t="s">
        <v>28</v>
      </c>
      <c r="C41" s="416"/>
      <c r="D41" s="41"/>
      <c r="E41" s="42"/>
      <c r="F41" s="419" t="str">
        <f>'[3]Form P2KB 01'!F41:AH42</f>
        <v>021-3904546</v>
      </c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  <c r="AC41" s="419"/>
      <c r="AD41" s="419"/>
      <c r="AE41" s="419"/>
      <c r="AF41" s="419"/>
      <c r="AG41" s="419"/>
      <c r="AH41" s="419"/>
    </row>
    <row r="42" spans="2:34" ht="15.75" customHeight="1" x14ac:dyDescent="0.35">
      <c r="B42" s="417"/>
      <c r="C42" s="418"/>
      <c r="D42" s="34" t="s">
        <v>14</v>
      </c>
      <c r="E42" s="44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  <c r="AC42" s="420"/>
      <c r="AD42" s="420"/>
      <c r="AE42" s="420"/>
      <c r="AF42" s="420"/>
      <c r="AG42" s="420"/>
      <c r="AH42" s="420"/>
    </row>
    <row r="43" spans="2:34" ht="6" customHeight="1" x14ac:dyDescent="0.35">
      <c r="B43" s="415" t="s">
        <v>29</v>
      </c>
      <c r="C43" s="416"/>
      <c r="D43" s="41"/>
      <c r="E43" s="42"/>
      <c r="F43" s="419" t="str">
        <f>'[3]Form P2KB 01'!F43:AH44</f>
        <v>081291096235</v>
      </c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  <c r="AC43" s="419"/>
      <c r="AD43" s="419"/>
      <c r="AE43" s="419"/>
      <c r="AF43" s="419"/>
      <c r="AG43" s="419"/>
      <c r="AH43" s="419"/>
    </row>
    <row r="44" spans="2:34" x14ac:dyDescent="0.35">
      <c r="B44" s="417"/>
      <c r="C44" s="418"/>
      <c r="D44" s="34" t="s">
        <v>14</v>
      </c>
      <c r="E44" s="44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  <c r="AC44" s="420"/>
      <c r="AD44" s="420"/>
      <c r="AE44" s="420"/>
      <c r="AF44" s="420"/>
      <c r="AG44" s="420"/>
      <c r="AH44" s="420"/>
    </row>
    <row r="45" spans="2:34" ht="6" customHeight="1" x14ac:dyDescent="0.35">
      <c r="B45" s="415" t="s">
        <v>30</v>
      </c>
      <c r="C45" s="416"/>
      <c r="D45" s="423" t="s">
        <v>14</v>
      </c>
      <c r="E45" s="42"/>
      <c r="F45" s="419" t="str">
        <f>'[3]Form P2KB 01'!F45:AH47</f>
        <v>teguh_karjadi@yahoo.com</v>
      </c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  <c r="AC45" s="419"/>
      <c r="AD45" s="419"/>
      <c r="AE45" s="419"/>
      <c r="AF45" s="419"/>
      <c r="AG45" s="419"/>
      <c r="AH45" s="419"/>
    </row>
    <row r="46" spans="2:34" x14ac:dyDescent="0.35">
      <c r="B46" s="421"/>
      <c r="C46" s="422"/>
      <c r="D46" s="424"/>
      <c r="E46" s="42"/>
      <c r="F46" s="426"/>
      <c r="G46" s="426"/>
      <c r="H46" s="426"/>
      <c r="I46" s="426"/>
      <c r="J46" s="426"/>
      <c r="K46" s="426"/>
      <c r="L46" s="426"/>
      <c r="M46" s="426"/>
      <c r="N46" s="426"/>
      <c r="O46" s="426"/>
      <c r="P46" s="426"/>
      <c r="Q46" s="426"/>
      <c r="R46" s="426"/>
      <c r="S46" s="426"/>
      <c r="T46" s="426"/>
      <c r="U46" s="426"/>
      <c r="V46" s="426"/>
      <c r="W46" s="426"/>
      <c r="X46" s="426"/>
      <c r="Y46" s="426"/>
      <c r="Z46" s="426"/>
      <c r="AA46" s="426"/>
      <c r="AB46" s="426"/>
      <c r="AC46" s="426"/>
      <c r="AD46" s="426"/>
      <c r="AE46" s="426"/>
      <c r="AF46" s="426"/>
      <c r="AG46" s="426"/>
      <c r="AH46" s="426"/>
    </row>
    <row r="47" spans="2:34" ht="6" customHeight="1" x14ac:dyDescent="0.35">
      <c r="B47" s="417"/>
      <c r="C47" s="418"/>
      <c r="D47" s="425"/>
      <c r="E47" s="52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  <c r="AC47" s="420"/>
      <c r="AD47" s="420"/>
      <c r="AE47" s="420"/>
      <c r="AF47" s="420"/>
      <c r="AG47" s="420"/>
      <c r="AH47" s="420"/>
    </row>
    <row r="48" spans="2:34" ht="42.75" customHeight="1" x14ac:dyDescent="0.35">
      <c r="B48" s="427"/>
      <c r="C48" s="428"/>
      <c r="D48" s="428"/>
      <c r="E48" s="428"/>
      <c r="F48" s="428"/>
      <c r="G48" s="428"/>
      <c r="H48" s="428"/>
      <c r="I48" s="428"/>
      <c r="J48" s="428"/>
      <c r="K48" s="428"/>
      <c r="L48" s="428"/>
      <c r="M48" s="428"/>
      <c r="N48" s="428"/>
      <c r="O48" s="428"/>
      <c r="P48" s="428"/>
      <c r="Q48" s="428"/>
      <c r="R48" s="428"/>
      <c r="S48" s="428"/>
      <c r="T48" s="428"/>
      <c r="U48" s="428"/>
      <c r="V48" s="428"/>
      <c r="W48" s="428"/>
      <c r="X48" s="428"/>
      <c r="Y48" s="428"/>
      <c r="Z48" s="428"/>
      <c r="AA48" s="429"/>
      <c r="AB48" s="430" t="s">
        <v>31</v>
      </c>
      <c r="AC48" s="431"/>
      <c r="AD48" s="431"/>
      <c r="AE48" s="431"/>
      <c r="AF48" s="431"/>
      <c r="AG48" s="431"/>
      <c r="AH48" s="432"/>
    </row>
    <row r="49" spans="2:34" ht="6" customHeight="1" x14ac:dyDescent="0.35">
      <c r="B49" s="1"/>
      <c r="C49" s="2"/>
      <c r="D49" s="2"/>
      <c r="E49" s="2"/>
      <c r="F49" s="3"/>
      <c r="G49" s="53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54"/>
      <c r="AA49" s="26"/>
      <c r="AB49" s="405">
        <f>[3]Profesional!I13+[3]Profesional!H30</f>
        <v>44</v>
      </c>
      <c r="AC49" s="406"/>
      <c r="AD49" s="406"/>
      <c r="AE49" s="406"/>
      <c r="AF49" s="406"/>
      <c r="AG49" s="406"/>
      <c r="AH49" s="407"/>
    </row>
    <row r="50" spans="2:34" ht="16.5" customHeight="1" x14ac:dyDescent="0.35">
      <c r="B50" s="55" t="s">
        <v>32</v>
      </c>
      <c r="C50" s="414" t="s">
        <v>33</v>
      </c>
      <c r="D50" s="397"/>
      <c r="E50" s="397"/>
      <c r="F50" s="398"/>
      <c r="G50" s="56">
        <v>1</v>
      </c>
      <c r="H50" s="57" t="s">
        <v>34</v>
      </c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26"/>
      <c r="AA50" s="59"/>
      <c r="AB50" s="408"/>
      <c r="AC50" s="409"/>
      <c r="AD50" s="409"/>
      <c r="AE50" s="409"/>
      <c r="AF50" s="409"/>
      <c r="AG50" s="409"/>
      <c r="AH50" s="410"/>
    </row>
    <row r="51" spans="2:34" ht="15.75" customHeight="1" x14ac:dyDescent="0.35">
      <c r="B51" s="60"/>
      <c r="C51" s="414" t="s">
        <v>35</v>
      </c>
      <c r="D51" s="397"/>
      <c r="E51" s="397"/>
      <c r="F51" s="398"/>
      <c r="G51" s="61"/>
      <c r="H51" s="62" t="s">
        <v>36</v>
      </c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35"/>
      <c r="AA51" s="64"/>
      <c r="AB51" s="411"/>
      <c r="AC51" s="412"/>
      <c r="AD51" s="412"/>
      <c r="AE51" s="412"/>
      <c r="AF51" s="412"/>
      <c r="AG51" s="412"/>
      <c r="AH51" s="413"/>
    </row>
    <row r="52" spans="2:34" ht="20.25" customHeight="1" x14ac:dyDescent="0.35">
      <c r="B52" s="65"/>
      <c r="C52" s="396"/>
      <c r="D52" s="397"/>
      <c r="E52" s="397"/>
      <c r="F52" s="398"/>
      <c r="G52" s="66">
        <v>2</v>
      </c>
      <c r="H52" s="67" t="s">
        <v>37</v>
      </c>
      <c r="I52" s="68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70"/>
      <c r="AA52" s="71"/>
      <c r="AB52" s="362">
        <f>[3]Profesional!H48</f>
        <v>4</v>
      </c>
      <c r="AC52" s="363"/>
      <c r="AD52" s="363"/>
      <c r="AE52" s="363"/>
      <c r="AF52" s="363"/>
      <c r="AG52" s="363"/>
      <c r="AH52" s="364"/>
    </row>
    <row r="53" spans="2:34" ht="20.25" customHeight="1" x14ac:dyDescent="0.35">
      <c r="B53" s="65"/>
      <c r="C53" s="396"/>
      <c r="D53" s="397"/>
      <c r="E53" s="397"/>
      <c r="F53" s="398"/>
      <c r="G53" s="72">
        <v>3</v>
      </c>
      <c r="H53" s="67" t="s">
        <v>38</v>
      </c>
      <c r="I53" s="68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73"/>
      <c r="V53" s="73"/>
      <c r="W53" s="73"/>
      <c r="X53" s="73"/>
      <c r="Y53" s="73"/>
      <c r="Z53" s="70"/>
      <c r="AA53" s="71"/>
      <c r="AB53" s="362">
        <f>[3]Profesional!I105</f>
        <v>0</v>
      </c>
      <c r="AC53" s="363"/>
      <c r="AD53" s="363"/>
      <c r="AE53" s="363"/>
      <c r="AF53" s="363"/>
      <c r="AG53" s="363"/>
      <c r="AH53" s="364"/>
    </row>
    <row r="54" spans="2:34" ht="20.25" customHeight="1" x14ac:dyDescent="0.35">
      <c r="B54" s="65"/>
      <c r="C54" s="74"/>
      <c r="D54" s="75"/>
      <c r="E54" s="75"/>
      <c r="F54" s="76"/>
      <c r="G54" s="72">
        <v>4</v>
      </c>
      <c r="H54" s="77" t="s">
        <v>39</v>
      </c>
      <c r="I54" s="68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73"/>
      <c r="V54" s="73"/>
      <c r="W54" s="73"/>
      <c r="X54" s="73"/>
      <c r="Y54" s="73"/>
      <c r="Z54" s="70"/>
      <c r="AA54" s="71"/>
      <c r="AB54" s="362">
        <f>[3]Profesional!G122+[3]Profesional!G152+[3]Profesional!G168+[3]Profesional!H185</f>
        <v>25</v>
      </c>
      <c r="AC54" s="363"/>
      <c r="AD54" s="363"/>
      <c r="AE54" s="363"/>
      <c r="AF54" s="363"/>
      <c r="AG54" s="363"/>
      <c r="AH54" s="364"/>
    </row>
    <row r="55" spans="2:34" ht="17.25" customHeight="1" x14ac:dyDescent="0.35">
      <c r="B55" s="65"/>
      <c r="C55" s="396"/>
      <c r="D55" s="397"/>
      <c r="E55" s="397"/>
      <c r="F55" s="398"/>
      <c r="G55" s="365">
        <v>5</v>
      </c>
      <c r="H55" s="379" t="s">
        <v>40</v>
      </c>
      <c r="I55" s="380"/>
      <c r="J55" s="380"/>
      <c r="K55" s="380"/>
      <c r="L55" s="380"/>
      <c r="M55" s="380"/>
      <c r="N55" s="380"/>
      <c r="O55" s="380"/>
      <c r="P55" s="380"/>
      <c r="Q55" s="380"/>
      <c r="R55" s="380"/>
      <c r="S55" s="380"/>
      <c r="T55" s="380"/>
      <c r="U55" s="380"/>
      <c r="V55" s="380"/>
      <c r="W55" s="380"/>
      <c r="X55" s="380"/>
      <c r="Y55" s="380"/>
      <c r="Z55" s="380"/>
      <c r="AA55" s="381"/>
      <c r="AB55" s="399">
        <f>SUM(AB49:AH54)</f>
        <v>73</v>
      </c>
      <c r="AC55" s="400"/>
      <c r="AD55" s="400"/>
      <c r="AE55" s="400"/>
      <c r="AF55" s="400"/>
      <c r="AG55" s="400"/>
      <c r="AH55" s="401"/>
    </row>
    <row r="56" spans="2:34" ht="3.75" customHeight="1" x14ac:dyDescent="0.35">
      <c r="B56" s="23"/>
      <c r="C56" s="78"/>
      <c r="D56" s="78"/>
      <c r="E56" s="78"/>
      <c r="F56" s="79"/>
      <c r="G56" s="366"/>
      <c r="H56" s="382"/>
      <c r="I56" s="383"/>
      <c r="J56" s="383"/>
      <c r="K56" s="383"/>
      <c r="L56" s="383"/>
      <c r="M56" s="383"/>
      <c r="N56" s="383"/>
      <c r="O56" s="383"/>
      <c r="P56" s="383"/>
      <c r="Q56" s="383"/>
      <c r="R56" s="383"/>
      <c r="S56" s="383"/>
      <c r="T56" s="383"/>
      <c r="U56" s="383"/>
      <c r="V56" s="383"/>
      <c r="W56" s="383"/>
      <c r="X56" s="383"/>
      <c r="Y56" s="383"/>
      <c r="Z56" s="383"/>
      <c r="AA56" s="384"/>
      <c r="AB56" s="402"/>
      <c r="AC56" s="403"/>
      <c r="AD56" s="403"/>
      <c r="AE56" s="403"/>
      <c r="AF56" s="403"/>
      <c r="AG56" s="403"/>
      <c r="AH56" s="404"/>
    </row>
    <row r="57" spans="2:34" ht="6" customHeight="1" x14ac:dyDescent="0.35">
      <c r="B57" s="1"/>
      <c r="C57" s="2"/>
      <c r="D57" s="2"/>
      <c r="E57" s="2"/>
      <c r="F57" s="3"/>
      <c r="G57" s="80"/>
      <c r="H57" s="81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82"/>
      <c r="AB57" s="362">
        <f>[3]Pembelajaran!H13</f>
        <v>41</v>
      </c>
      <c r="AC57" s="363"/>
      <c r="AD57" s="363"/>
      <c r="AE57" s="363"/>
      <c r="AF57" s="363"/>
      <c r="AG57" s="363"/>
      <c r="AH57" s="364"/>
    </row>
    <row r="58" spans="2:34" ht="20.25" customHeight="1" x14ac:dyDescent="0.35">
      <c r="B58" s="83" t="s">
        <v>41</v>
      </c>
      <c r="C58" s="17" t="s">
        <v>33</v>
      </c>
      <c r="D58" s="6"/>
      <c r="E58" s="6"/>
      <c r="F58" s="7"/>
      <c r="G58" s="61">
        <v>6</v>
      </c>
      <c r="H58" s="84" t="s">
        <v>42</v>
      </c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362"/>
      <c r="AC58" s="363"/>
      <c r="AD58" s="363"/>
      <c r="AE58" s="363"/>
      <c r="AF58" s="363"/>
      <c r="AG58" s="363"/>
      <c r="AH58" s="364"/>
    </row>
    <row r="59" spans="2:34" ht="20.25" customHeight="1" x14ac:dyDescent="0.35">
      <c r="B59" s="87"/>
      <c r="C59" s="17" t="s">
        <v>43</v>
      </c>
      <c r="D59" s="6"/>
      <c r="E59" s="6"/>
      <c r="F59" s="7"/>
      <c r="G59" s="66">
        <v>7</v>
      </c>
      <c r="H59" s="77" t="s">
        <v>44</v>
      </c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362">
        <f>[3]Pembelajaran!G78+[3]Pembelajaran!G114</f>
        <v>0</v>
      </c>
      <c r="AC59" s="363"/>
      <c r="AD59" s="363"/>
      <c r="AE59" s="363"/>
      <c r="AF59" s="363"/>
      <c r="AG59" s="363"/>
      <c r="AH59" s="364"/>
    </row>
    <row r="60" spans="2:34" ht="18.75" customHeight="1" x14ac:dyDescent="0.35">
      <c r="B60" s="90"/>
      <c r="C60" s="6"/>
      <c r="D60" s="6"/>
      <c r="E60" s="6"/>
      <c r="F60" s="7"/>
      <c r="G60" s="365">
        <v>8</v>
      </c>
      <c r="H60" s="379" t="s">
        <v>45</v>
      </c>
      <c r="I60" s="380"/>
      <c r="J60" s="380"/>
      <c r="K60" s="380"/>
      <c r="L60" s="380"/>
      <c r="M60" s="380"/>
      <c r="N60" s="380"/>
      <c r="O60" s="380"/>
      <c r="P60" s="380"/>
      <c r="Q60" s="380"/>
      <c r="R60" s="380"/>
      <c r="S60" s="380"/>
      <c r="T60" s="380"/>
      <c r="U60" s="380"/>
      <c r="V60" s="380"/>
      <c r="W60" s="380"/>
      <c r="X60" s="380"/>
      <c r="Y60" s="380"/>
      <c r="Z60" s="380"/>
      <c r="AA60" s="381"/>
      <c r="AB60" s="386">
        <f>SUM(AB57:AH59)</f>
        <v>41</v>
      </c>
      <c r="AC60" s="387"/>
      <c r="AD60" s="387"/>
      <c r="AE60" s="387"/>
      <c r="AF60" s="387"/>
      <c r="AG60" s="387"/>
      <c r="AH60" s="388"/>
    </row>
    <row r="61" spans="2:34" ht="3.75" customHeight="1" x14ac:dyDescent="0.35">
      <c r="B61" s="23"/>
      <c r="C61" s="24"/>
      <c r="D61" s="24"/>
      <c r="E61" s="24"/>
      <c r="F61" s="25"/>
      <c r="G61" s="366"/>
      <c r="H61" s="382"/>
      <c r="I61" s="383"/>
      <c r="J61" s="383"/>
      <c r="K61" s="383"/>
      <c r="L61" s="383"/>
      <c r="M61" s="383"/>
      <c r="N61" s="383"/>
      <c r="O61" s="383"/>
      <c r="P61" s="383"/>
      <c r="Q61" s="383"/>
      <c r="R61" s="383"/>
      <c r="S61" s="383"/>
      <c r="T61" s="383"/>
      <c r="U61" s="383"/>
      <c r="V61" s="383"/>
      <c r="W61" s="383"/>
      <c r="X61" s="383"/>
      <c r="Y61" s="383"/>
      <c r="Z61" s="383"/>
      <c r="AA61" s="384"/>
      <c r="AB61" s="386"/>
      <c r="AC61" s="387"/>
      <c r="AD61" s="387"/>
      <c r="AE61" s="387"/>
      <c r="AF61" s="387"/>
      <c r="AG61" s="387"/>
      <c r="AH61" s="388"/>
    </row>
    <row r="62" spans="2:34" ht="4.5" customHeight="1" x14ac:dyDescent="0.35">
      <c r="B62" s="1"/>
      <c r="C62" s="2"/>
      <c r="D62" s="2"/>
      <c r="E62" s="2"/>
      <c r="F62" s="3"/>
      <c r="G62" s="357">
        <v>9</v>
      </c>
      <c r="H62" s="389" t="s">
        <v>46</v>
      </c>
      <c r="I62" s="390"/>
      <c r="J62" s="390"/>
      <c r="K62" s="390"/>
      <c r="L62" s="390"/>
      <c r="M62" s="390"/>
      <c r="N62" s="390"/>
      <c r="O62" s="390"/>
      <c r="P62" s="390"/>
      <c r="Q62" s="390"/>
      <c r="R62" s="390"/>
      <c r="S62" s="390"/>
      <c r="T62" s="390"/>
      <c r="U62" s="390"/>
      <c r="V62" s="390"/>
      <c r="W62" s="390"/>
      <c r="X62" s="390"/>
      <c r="Y62" s="390"/>
      <c r="Z62" s="390"/>
      <c r="AA62" s="391"/>
      <c r="AB62" s="395">
        <f>'[3]Pengabdian Masy-Profesi'!I26</f>
        <v>10</v>
      </c>
      <c r="AC62" s="363"/>
      <c r="AD62" s="363"/>
      <c r="AE62" s="363"/>
      <c r="AF62" s="363"/>
      <c r="AG62" s="363"/>
      <c r="AH62" s="364"/>
    </row>
    <row r="63" spans="2:34" ht="16.5" customHeight="1" x14ac:dyDescent="0.35">
      <c r="B63" s="83" t="s">
        <v>47</v>
      </c>
      <c r="C63" s="17" t="s">
        <v>48</v>
      </c>
      <c r="D63" s="6"/>
      <c r="E63" s="6"/>
      <c r="F63" s="7"/>
      <c r="G63" s="358"/>
      <c r="H63" s="392"/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  <c r="T63" s="393"/>
      <c r="U63" s="393"/>
      <c r="V63" s="393"/>
      <c r="W63" s="393"/>
      <c r="X63" s="393"/>
      <c r="Y63" s="393"/>
      <c r="Z63" s="393"/>
      <c r="AA63" s="394"/>
      <c r="AB63" s="362"/>
      <c r="AC63" s="363"/>
      <c r="AD63" s="363"/>
      <c r="AE63" s="363"/>
      <c r="AF63" s="363"/>
      <c r="AG63" s="363"/>
      <c r="AH63" s="364"/>
    </row>
    <row r="64" spans="2:34" ht="18.75" customHeight="1" x14ac:dyDescent="0.35">
      <c r="B64" s="91"/>
      <c r="C64" s="17" t="s">
        <v>49</v>
      </c>
      <c r="D64" s="6"/>
      <c r="E64" s="6"/>
      <c r="F64" s="7"/>
      <c r="G64" s="66">
        <v>10</v>
      </c>
      <c r="H64" s="77" t="s">
        <v>50</v>
      </c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362">
        <f>'[3]Pengabdian Masy-Profesi'!H54</f>
        <v>0</v>
      </c>
      <c r="AC64" s="363"/>
      <c r="AD64" s="363"/>
      <c r="AE64" s="363"/>
      <c r="AF64" s="363"/>
      <c r="AG64" s="363"/>
      <c r="AH64" s="364"/>
    </row>
    <row r="65" spans="2:34" ht="20.25" customHeight="1" x14ac:dyDescent="0.35">
      <c r="B65" s="91"/>
      <c r="C65" s="17" t="s">
        <v>51</v>
      </c>
      <c r="D65" s="6"/>
      <c r="E65" s="6"/>
      <c r="F65" s="7"/>
      <c r="G65" s="66">
        <v>11</v>
      </c>
      <c r="H65" s="77" t="s">
        <v>52</v>
      </c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362">
        <f>'[3]Pengabdian Masy-Profesi'!G89</f>
        <v>4</v>
      </c>
      <c r="AC65" s="363"/>
      <c r="AD65" s="363"/>
      <c r="AE65" s="363"/>
      <c r="AF65" s="363"/>
      <c r="AG65" s="363"/>
      <c r="AH65" s="364"/>
    </row>
    <row r="66" spans="2:34" ht="20.25" customHeight="1" x14ac:dyDescent="0.35">
      <c r="B66" s="90"/>
      <c r="C66" s="92"/>
      <c r="D66" s="6"/>
      <c r="E66" s="6"/>
      <c r="F66" s="7"/>
      <c r="G66" s="66">
        <v>12</v>
      </c>
      <c r="H66" s="77" t="s">
        <v>53</v>
      </c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362">
        <f>'[3]Pengabdian Masy-Profesi'!G125</f>
        <v>0</v>
      </c>
      <c r="AC66" s="363"/>
      <c r="AD66" s="363"/>
      <c r="AE66" s="363"/>
      <c r="AF66" s="363"/>
      <c r="AG66" s="363"/>
      <c r="AH66" s="364"/>
    </row>
    <row r="67" spans="2:34" ht="15" customHeight="1" x14ac:dyDescent="0.35">
      <c r="B67" s="93"/>
      <c r="C67" s="6"/>
      <c r="D67" s="6"/>
      <c r="E67" s="6"/>
      <c r="F67" s="7"/>
      <c r="G67" s="365">
        <v>13</v>
      </c>
      <c r="H67" s="379" t="s">
        <v>54</v>
      </c>
      <c r="I67" s="380"/>
      <c r="J67" s="380"/>
      <c r="K67" s="380"/>
      <c r="L67" s="380"/>
      <c r="M67" s="380"/>
      <c r="N67" s="380"/>
      <c r="O67" s="380"/>
      <c r="P67" s="380"/>
      <c r="Q67" s="380"/>
      <c r="R67" s="380"/>
      <c r="S67" s="380"/>
      <c r="T67" s="380"/>
      <c r="U67" s="380"/>
      <c r="V67" s="380"/>
      <c r="W67" s="380"/>
      <c r="X67" s="380"/>
      <c r="Y67" s="380"/>
      <c r="Z67" s="380"/>
      <c r="AA67" s="381"/>
      <c r="AB67" s="385">
        <f>SUM(AB62:AH66)</f>
        <v>14</v>
      </c>
      <c r="AC67" s="371"/>
      <c r="AD67" s="371"/>
      <c r="AE67" s="371"/>
      <c r="AF67" s="371"/>
      <c r="AG67" s="371"/>
      <c r="AH67" s="372"/>
    </row>
    <row r="68" spans="2:34" ht="3.75" customHeight="1" x14ac:dyDescent="0.35">
      <c r="B68" s="23"/>
      <c r="C68" s="24"/>
      <c r="D68" s="24"/>
      <c r="E68" s="24"/>
      <c r="F68" s="25"/>
      <c r="G68" s="366"/>
      <c r="H68" s="382"/>
      <c r="I68" s="383"/>
      <c r="J68" s="383"/>
      <c r="K68" s="383"/>
      <c r="L68" s="383"/>
      <c r="M68" s="383"/>
      <c r="N68" s="383"/>
      <c r="O68" s="383"/>
      <c r="P68" s="383"/>
      <c r="Q68" s="383"/>
      <c r="R68" s="383"/>
      <c r="S68" s="383"/>
      <c r="T68" s="383"/>
      <c r="U68" s="383"/>
      <c r="V68" s="383"/>
      <c r="W68" s="383"/>
      <c r="X68" s="383"/>
      <c r="Y68" s="383"/>
      <c r="Z68" s="383"/>
      <c r="AA68" s="384"/>
      <c r="AB68" s="370"/>
      <c r="AC68" s="371"/>
      <c r="AD68" s="371"/>
      <c r="AE68" s="371"/>
      <c r="AF68" s="371"/>
      <c r="AG68" s="371"/>
      <c r="AH68" s="372"/>
    </row>
    <row r="69" spans="2:34" ht="20.25" customHeight="1" x14ac:dyDescent="0.35">
      <c r="B69" s="94" t="s">
        <v>55</v>
      </c>
      <c r="C69" s="95" t="s">
        <v>48</v>
      </c>
      <c r="D69" s="2"/>
      <c r="E69" s="2"/>
      <c r="F69" s="3"/>
      <c r="G69" s="66">
        <v>14</v>
      </c>
      <c r="H69" s="77" t="s">
        <v>56</v>
      </c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88"/>
      <c r="AA69" s="89"/>
      <c r="AB69" s="362">
        <f>'[3]Publikasi '!J12</f>
        <v>0</v>
      </c>
      <c r="AC69" s="363"/>
      <c r="AD69" s="363"/>
      <c r="AE69" s="363"/>
      <c r="AF69" s="363"/>
      <c r="AG69" s="363"/>
      <c r="AH69" s="364"/>
    </row>
    <row r="70" spans="2:34" ht="20.25" customHeight="1" x14ac:dyDescent="0.35">
      <c r="B70" s="91"/>
      <c r="C70" s="17" t="s">
        <v>57</v>
      </c>
      <c r="D70" s="6"/>
      <c r="E70" s="6"/>
      <c r="F70" s="7"/>
      <c r="G70" s="66">
        <v>15</v>
      </c>
      <c r="H70" s="77" t="s">
        <v>58</v>
      </c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88"/>
      <c r="AA70" s="89"/>
      <c r="AB70" s="362">
        <f>'[3]Publikasi '!I38</f>
        <v>0</v>
      </c>
      <c r="AC70" s="363"/>
      <c r="AD70" s="363"/>
      <c r="AE70" s="363"/>
      <c r="AF70" s="363"/>
      <c r="AG70" s="363"/>
      <c r="AH70" s="364"/>
    </row>
    <row r="71" spans="2:34" ht="20.25" customHeight="1" x14ac:dyDescent="0.35">
      <c r="B71" s="93"/>
      <c r="C71" s="92"/>
      <c r="D71" s="6"/>
      <c r="E71" s="6"/>
      <c r="F71" s="7"/>
      <c r="G71" s="66">
        <v>16</v>
      </c>
      <c r="H71" s="77" t="s">
        <v>59</v>
      </c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88"/>
      <c r="AA71" s="89"/>
      <c r="AB71" s="362">
        <f>'[3]Publikasi '!I52</f>
        <v>0</v>
      </c>
      <c r="AC71" s="363"/>
      <c r="AD71" s="363"/>
      <c r="AE71" s="363"/>
      <c r="AF71" s="363"/>
      <c r="AG71" s="363"/>
      <c r="AH71" s="364"/>
    </row>
    <row r="72" spans="2:34" ht="20.25" customHeight="1" x14ac:dyDescent="0.35">
      <c r="B72" s="93"/>
      <c r="C72" s="92"/>
      <c r="D72" s="6"/>
      <c r="E72" s="6"/>
      <c r="F72" s="7"/>
      <c r="G72" s="66">
        <v>17</v>
      </c>
      <c r="H72" s="77" t="s">
        <v>60</v>
      </c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88"/>
      <c r="AA72" s="89"/>
      <c r="AB72" s="362">
        <f>'[3]Publikasi '!G74</f>
        <v>0</v>
      </c>
      <c r="AC72" s="363"/>
      <c r="AD72" s="363"/>
      <c r="AE72" s="363"/>
      <c r="AF72" s="363"/>
      <c r="AG72" s="363"/>
      <c r="AH72" s="364"/>
    </row>
    <row r="73" spans="2:34" ht="16.5" customHeight="1" x14ac:dyDescent="0.35">
      <c r="B73" s="93"/>
      <c r="C73" s="92"/>
      <c r="D73" s="6"/>
      <c r="E73" s="6"/>
      <c r="F73" s="7"/>
      <c r="G73" s="97">
        <v>18</v>
      </c>
      <c r="H73" s="98" t="s">
        <v>61</v>
      </c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100"/>
      <c r="AA73" s="101"/>
      <c r="AB73" s="362">
        <f>'[3]Publikasi '!F91+'[3]Publikasi '!F109+'[3]Publikasi '!F127+'[3]Publikasi '!G145</f>
        <v>0</v>
      </c>
      <c r="AC73" s="363"/>
      <c r="AD73" s="363"/>
      <c r="AE73" s="363"/>
      <c r="AF73" s="363"/>
      <c r="AG73" s="363"/>
      <c r="AH73" s="364"/>
    </row>
    <row r="74" spans="2:34" ht="18" customHeight="1" x14ac:dyDescent="0.35">
      <c r="B74" s="90"/>
      <c r="C74" s="6"/>
      <c r="D74" s="6"/>
      <c r="E74" s="6"/>
      <c r="F74" s="7"/>
      <c r="G74" s="61"/>
      <c r="H74" s="84" t="s">
        <v>62</v>
      </c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85"/>
      <c r="AA74" s="86"/>
      <c r="AB74" s="362"/>
      <c r="AC74" s="363"/>
      <c r="AD74" s="363"/>
      <c r="AE74" s="363"/>
      <c r="AF74" s="363"/>
      <c r="AG74" s="363"/>
      <c r="AH74" s="364"/>
    </row>
    <row r="75" spans="2:34" ht="16.5" customHeight="1" x14ac:dyDescent="0.35">
      <c r="B75" s="90"/>
      <c r="C75" s="6"/>
      <c r="D75" s="6"/>
      <c r="E75" s="6"/>
      <c r="F75" s="7"/>
      <c r="G75" s="365">
        <v>19</v>
      </c>
      <c r="H75" s="367" t="s">
        <v>63</v>
      </c>
      <c r="I75" s="368"/>
      <c r="J75" s="368"/>
      <c r="K75" s="368"/>
      <c r="L75" s="368"/>
      <c r="M75" s="368"/>
      <c r="N75" s="368"/>
      <c r="O75" s="368"/>
      <c r="P75" s="368"/>
      <c r="Q75" s="368"/>
      <c r="R75" s="368"/>
      <c r="S75" s="368"/>
      <c r="T75" s="368"/>
      <c r="U75" s="368"/>
      <c r="V75" s="368"/>
      <c r="W75" s="368"/>
      <c r="X75" s="368"/>
      <c r="Y75" s="368"/>
      <c r="Z75" s="368"/>
      <c r="AA75" s="369"/>
      <c r="AB75" s="373">
        <f>SUM(AB69:AH74)</f>
        <v>0</v>
      </c>
      <c r="AC75" s="374"/>
      <c r="AD75" s="374"/>
      <c r="AE75" s="374"/>
      <c r="AF75" s="374"/>
      <c r="AG75" s="374"/>
      <c r="AH75" s="375"/>
    </row>
    <row r="76" spans="2:34" ht="6" customHeight="1" x14ac:dyDescent="0.35">
      <c r="B76" s="23"/>
      <c r="C76" s="24"/>
      <c r="D76" s="24"/>
      <c r="E76" s="24"/>
      <c r="F76" s="25"/>
      <c r="G76" s="366"/>
      <c r="H76" s="367"/>
      <c r="I76" s="368"/>
      <c r="J76" s="368"/>
      <c r="K76" s="368"/>
      <c r="L76" s="368"/>
      <c r="M76" s="368"/>
      <c r="N76" s="368"/>
      <c r="O76" s="368"/>
      <c r="P76" s="368"/>
      <c r="Q76" s="368"/>
      <c r="R76" s="368"/>
      <c r="S76" s="368"/>
      <c r="T76" s="368"/>
      <c r="U76" s="368"/>
      <c r="V76" s="368"/>
      <c r="W76" s="368"/>
      <c r="X76" s="368"/>
      <c r="Y76" s="368"/>
      <c r="Z76" s="368"/>
      <c r="AA76" s="369"/>
      <c r="AB76" s="376"/>
      <c r="AC76" s="377"/>
      <c r="AD76" s="377"/>
      <c r="AE76" s="377"/>
      <c r="AF76" s="377"/>
      <c r="AG76" s="377"/>
      <c r="AH76" s="378"/>
    </row>
    <row r="77" spans="2:34" ht="6" customHeight="1" x14ac:dyDescent="0.35">
      <c r="B77" s="90"/>
      <c r="C77" s="6"/>
      <c r="D77" s="6"/>
      <c r="E77" s="6"/>
      <c r="F77" s="7"/>
      <c r="G77" s="357">
        <v>20</v>
      </c>
      <c r="H77" s="359" t="s">
        <v>64</v>
      </c>
      <c r="I77" s="360"/>
      <c r="J77" s="360"/>
      <c r="K77" s="360"/>
      <c r="L77" s="360"/>
      <c r="M77" s="360"/>
      <c r="N77" s="360"/>
      <c r="O77" s="360"/>
      <c r="P77" s="360"/>
      <c r="Q77" s="360"/>
      <c r="R77" s="360"/>
      <c r="S77" s="360"/>
      <c r="T77" s="360"/>
      <c r="U77" s="360"/>
      <c r="V77" s="360"/>
      <c r="W77" s="360"/>
      <c r="X77" s="360"/>
      <c r="Y77" s="360"/>
      <c r="Z77" s="360"/>
      <c r="AA77" s="361"/>
      <c r="AB77" s="362">
        <f>'[3]Pengembangan Ilmu'!G10</f>
        <v>18</v>
      </c>
      <c r="AC77" s="363"/>
      <c r="AD77" s="363"/>
      <c r="AE77" s="363"/>
      <c r="AF77" s="363"/>
      <c r="AG77" s="363"/>
      <c r="AH77" s="364"/>
    </row>
    <row r="78" spans="2:34" ht="16.5" customHeight="1" x14ac:dyDescent="0.35">
      <c r="B78" s="103" t="s">
        <v>65</v>
      </c>
      <c r="C78" s="92" t="s">
        <v>33</v>
      </c>
      <c r="D78" s="92"/>
      <c r="E78" s="92"/>
      <c r="F78" s="104"/>
      <c r="G78" s="358"/>
      <c r="H78" s="359"/>
      <c r="I78" s="360"/>
      <c r="J78" s="360"/>
      <c r="K78" s="360"/>
      <c r="L78" s="360"/>
      <c r="M78" s="360"/>
      <c r="N78" s="360"/>
      <c r="O78" s="360"/>
      <c r="P78" s="360"/>
      <c r="Q78" s="360"/>
      <c r="R78" s="360"/>
      <c r="S78" s="360"/>
      <c r="T78" s="360"/>
      <c r="U78" s="360"/>
      <c r="V78" s="360"/>
      <c r="W78" s="360"/>
      <c r="X78" s="360"/>
      <c r="Y78" s="360"/>
      <c r="Z78" s="360"/>
      <c r="AA78" s="361"/>
      <c r="AB78" s="362"/>
      <c r="AC78" s="363"/>
      <c r="AD78" s="363"/>
      <c r="AE78" s="363"/>
      <c r="AF78" s="363"/>
      <c r="AG78" s="363"/>
      <c r="AH78" s="364"/>
    </row>
    <row r="79" spans="2:34" ht="20.25" customHeight="1" x14ac:dyDescent="0.35">
      <c r="B79" s="105"/>
      <c r="C79" s="92" t="s">
        <v>66</v>
      </c>
      <c r="D79" s="92"/>
      <c r="E79" s="92"/>
      <c r="F79" s="104"/>
      <c r="G79" s="66">
        <v>21</v>
      </c>
      <c r="H79" s="77" t="s">
        <v>67</v>
      </c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9"/>
      <c r="AB79" s="362">
        <f>'[3]Pengembangan Ilmu'!H89</f>
        <v>90.375</v>
      </c>
      <c r="AC79" s="363"/>
      <c r="AD79" s="363"/>
      <c r="AE79" s="363"/>
      <c r="AF79" s="363"/>
      <c r="AG79" s="363"/>
      <c r="AH79" s="364"/>
    </row>
    <row r="80" spans="2:34" ht="17.25" customHeight="1" x14ac:dyDescent="0.35">
      <c r="B80" s="105"/>
      <c r="C80" s="92" t="s">
        <v>68</v>
      </c>
      <c r="D80" s="92"/>
      <c r="E80" s="92"/>
      <c r="F80" s="104"/>
      <c r="G80" s="365">
        <v>22</v>
      </c>
      <c r="H80" s="367" t="s">
        <v>69</v>
      </c>
      <c r="I80" s="368"/>
      <c r="J80" s="368"/>
      <c r="K80" s="368"/>
      <c r="L80" s="368"/>
      <c r="M80" s="368"/>
      <c r="N80" s="368"/>
      <c r="O80" s="368"/>
      <c r="P80" s="368"/>
      <c r="Q80" s="368"/>
      <c r="R80" s="368"/>
      <c r="S80" s="368"/>
      <c r="T80" s="368"/>
      <c r="U80" s="368"/>
      <c r="V80" s="368"/>
      <c r="W80" s="368"/>
      <c r="X80" s="368"/>
      <c r="Y80" s="368"/>
      <c r="Z80" s="368"/>
      <c r="AA80" s="369"/>
      <c r="AB80" s="370">
        <f>SUM(AB77:AH79)</f>
        <v>108.375</v>
      </c>
      <c r="AC80" s="371"/>
      <c r="AD80" s="371"/>
      <c r="AE80" s="371"/>
      <c r="AF80" s="371"/>
      <c r="AG80" s="371"/>
      <c r="AH80" s="372"/>
    </row>
    <row r="81" spans="2:34" ht="6" customHeight="1" x14ac:dyDescent="0.35">
      <c r="B81" s="106"/>
      <c r="C81" s="107"/>
      <c r="D81" s="107"/>
      <c r="E81" s="107"/>
      <c r="F81" s="108"/>
      <c r="G81" s="366"/>
      <c r="H81" s="367"/>
      <c r="I81" s="368"/>
      <c r="J81" s="368"/>
      <c r="K81" s="368"/>
      <c r="L81" s="368"/>
      <c r="M81" s="368"/>
      <c r="N81" s="368"/>
      <c r="O81" s="368"/>
      <c r="P81" s="368"/>
      <c r="Q81" s="368"/>
      <c r="R81" s="368"/>
      <c r="S81" s="368"/>
      <c r="T81" s="368"/>
      <c r="U81" s="368"/>
      <c r="V81" s="368"/>
      <c r="W81" s="368"/>
      <c r="X81" s="368"/>
      <c r="Y81" s="368"/>
      <c r="Z81" s="368"/>
      <c r="AA81" s="369"/>
      <c r="AB81" s="370"/>
      <c r="AC81" s="371"/>
      <c r="AD81" s="371"/>
      <c r="AE81" s="371"/>
      <c r="AF81" s="371"/>
      <c r="AG81" s="371"/>
      <c r="AH81" s="372"/>
    </row>
    <row r="82" spans="2:34" ht="6" customHeight="1" x14ac:dyDescent="0.35">
      <c r="B82" s="65"/>
      <c r="C82" s="109"/>
      <c r="D82" s="6"/>
      <c r="E82" s="6"/>
      <c r="F82" s="7"/>
      <c r="G82" s="81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82"/>
    </row>
    <row r="83" spans="2:34" ht="15.75" customHeight="1" x14ac:dyDescent="0.35">
      <c r="B83" s="87" t="s">
        <v>70</v>
      </c>
      <c r="C83" s="17" t="s">
        <v>71</v>
      </c>
      <c r="D83" s="6"/>
      <c r="E83" s="6"/>
      <c r="F83" s="7"/>
      <c r="G83" s="349" t="s">
        <v>72</v>
      </c>
      <c r="H83" s="350"/>
      <c r="I83" s="350"/>
      <c r="J83" s="350"/>
      <c r="K83" s="350"/>
      <c r="L83" s="350"/>
      <c r="M83" s="350"/>
      <c r="N83" s="350"/>
      <c r="O83" s="350"/>
      <c r="P83" s="350"/>
      <c r="Q83" s="350"/>
      <c r="R83" s="350"/>
      <c r="S83" s="350"/>
      <c r="T83" s="350"/>
      <c r="U83" s="350"/>
      <c r="V83" s="350"/>
      <c r="W83" s="350"/>
      <c r="X83" s="350"/>
      <c r="Y83" s="350"/>
      <c r="Z83" s="350"/>
      <c r="AA83" s="350"/>
      <c r="AB83" s="350"/>
      <c r="AC83" s="350"/>
      <c r="AD83" s="350"/>
      <c r="AE83" s="350"/>
      <c r="AF83" s="350"/>
      <c r="AG83" s="350"/>
      <c r="AH83" s="351"/>
    </row>
    <row r="84" spans="2:34" ht="15" customHeight="1" x14ac:dyDescent="0.35">
      <c r="B84" s="90"/>
      <c r="C84" s="110" t="s">
        <v>73</v>
      </c>
      <c r="D84" s="6"/>
      <c r="E84" s="6"/>
      <c r="F84" s="7"/>
      <c r="G84" s="349" t="s">
        <v>74</v>
      </c>
      <c r="H84" s="350"/>
      <c r="I84" s="350"/>
      <c r="J84" s="350"/>
      <c r="K84" s="350"/>
      <c r="L84" s="350"/>
      <c r="M84" s="350"/>
      <c r="N84" s="350"/>
      <c r="O84" s="350"/>
      <c r="P84" s="350"/>
      <c r="Q84" s="350"/>
      <c r="R84" s="350"/>
      <c r="S84" s="350"/>
      <c r="T84" s="350"/>
      <c r="U84" s="350"/>
      <c r="V84" s="350"/>
      <c r="W84" s="350"/>
      <c r="X84" s="350"/>
      <c r="Y84" s="350"/>
      <c r="Z84" s="350"/>
      <c r="AA84" s="350"/>
      <c r="AB84" s="350"/>
      <c r="AC84" s="350"/>
      <c r="AD84" s="350"/>
      <c r="AE84" s="350"/>
      <c r="AF84" s="350"/>
      <c r="AG84" s="350"/>
      <c r="AH84" s="351"/>
    </row>
    <row r="85" spans="2:34" ht="15.75" customHeight="1" x14ac:dyDescent="0.35">
      <c r="B85" s="90"/>
      <c r="C85" s="6"/>
      <c r="D85" s="6"/>
      <c r="E85" s="6"/>
      <c r="F85" s="7"/>
      <c r="G85" s="349"/>
      <c r="H85" s="350"/>
      <c r="I85" s="350"/>
      <c r="J85" s="350"/>
      <c r="K85" s="350"/>
      <c r="L85" s="350"/>
      <c r="M85" s="350"/>
      <c r="N85" s="350"/>
      <c r="O85" s="350"/>
      <c r="P85" s="350"/>
      <c r="Q85" s="350"/>
      <c r="R85" s="350"/>
      <c r="S85" s="350"/>
      <c r="T85" s="350"/>
      <c r="U85" s="350"/>
      <c r="V85" s="350"/>
      <c r="W85" s="350"/>
      <c r="X85" s="350"/>
      <c r="Y85" s="350"/>
      <c r="Z85" s="350"/>
      <c r="AA85" s="350"/>
      <c r="AB85" s="350"/>
      <c r="AC85" s="350"/>
      <c r="AD85" s="350"/>
      <c r="AE85" s="350"/>
      <c r="AF85" s="350"/>
      <c r="AG85" s="350"/>
      <c r="AH85" s="351"/>
    </row>
    <row r="86" spans="2:34" ht="15" customHeight="1" x14ac:dyDescent="0.35">
      <c r="B86" s="90"/>
      <c r="C86" s="6"/>
      <c r="D86" s="6"/>
      <c r="E86" s="6"/>
      <c r="F86" s="7"/>
      <c r="G86" s="349"/>
      <c r="H86" s="350"/>
      <c r="I86" s="350"/>
      <c r="J86" s="350"/>
      <c r="K86" s="350"/>
      <c r="L86" s="350"/>
      <c r="M86" s="350"/>
      <c r="N86" s="350"/>
      <c r="O86" s="350"/>
      <c r="P86" s="350"/>
      <c r="Q86" s="350"/>
      <c r="R86" s="350"/>
      <c r="S86" s="350"/>
      <c r="T86" s="350"/>
      <c r="U86" s="350"/>
      <c r="V86" s="350"/>
      <c r="W86" s="350"/>
      <c r="X86" s="350"/>
      <c r="Y86" s="350"/>
      <c r="Z86" s="350"/>
      <c r="AA86" s="350"/>
      <c r="AB86" s="350"/>
      <c r="AC86" s="350"/>
      <c r="AD86" s="350"/>
      <c r="AE86" s="350"/>
      <c r="AF86" s="350"/>
      <c r="AG86" s="350"/>
      <c r="AH86" s="351"/>
    </row>
    <row r="87" spans="2:34" ht="6" customHeight="1" x14ac:dyDescent="0.35">
      <c r="B87" s="90"/>
      <c r="C87" s="6"/>
      <c r="D87" s="6"/>
      <c r="E87" s="6"/>
      <c r="F87" s="7"/>
      <c r="G87" s="111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3"/>
    </row>
    <row r="88" spans="2:34" ht="15" customHeight="1" x14ac:dyDescent="0.35">
      <c r="B88" s="90"/>
      <c r="C88" s="6"/>
      <c r="D88" s="6"/>
      <c r="E88" s="6"/>
      <c r="F88" s="7"/>
      <c r="G88" s="352" t="s">
        <v>89</v>
      </c>
      <c r="H88" s="353"/>
      <c r="I88" s="353"/>
      <c r="J88" s="353"/>
      <c r="K88" s="353"/>
      <c r="L88" s="353"/>
      <c r="M88" s="353"/>
      <c r="N88" s="353"/>
      <c r="O88" s="353"/>
      <c r="P88" s="353"/>
      <c r="Q88" s="353"/>
      <c r="R88" s="353"/>
      <c r="S88" s="353"/>
      <c r="T88" s="353"/>
      <c r="U88" s="353"/>
      <c r="V88" s="353"/>
      <c r="W88" s="353"/>
      <c r="X88" s="353"/>
      <c r="Y88" s="353"/>
      <c r="Z88" s="353"/>
      <c r="AA88" s="353"/>
      <c r="AB88" s="353"/>
      <c r="AC88" s="353"/>
      <c r="AD88" s="353"/>
      <c r="AE88" s="353"/>
      <c r="AF88" s="353"/>
      <c r="AG88" s="353"/>
      <c r="AH88" s="354"/>
    </row>
    <row r="89" spans="2:34" ht="8.25" customHeight="1" x14ac:dyDescent="0.35">
      <c r="B89" s="90"/>
      <c r="C89" s="6"/>
      <c r="D89" s="6"/>
      <c r="E89" s="6"/>
      <c r="F89" s="7"/>
      <c r="G89" s="114"/>
      <c r="H89" s="115"/>
      <c r="I89" s="115"/>
      <c r="J89" s="115"/>
      <c r="K89" s="115"/>
      <c r="L89" s="115"/>
      <c r="M89" s="115"/>
      <c r="N89" s="355"/>
      <c r="O89" s="355"/>
      <c r="P89" s="355"/>
      <c r="Q89" s="355"/>
      <c r="R89" s="355"/>
      <c r="S89" s="355"/>
      <c r="T89" s="355"/>
      <c r="U89" s="355"/>
      <c r="V89" s="355"/>
      <c r="W89" s="355"/>
      <c r="X89" s="115"/>
      <c r="Y89" s="355"/>
      <c r="Z89" s="355"/>
      <c r="AA89" s="355"/>
      <c r="AB89" s="355"/>
      <c r="AC89" s="355"/>
      <c r="AD89" s="355"/>
      <c r="AE89" s="355"/>
      <c r="AF89" s="355"/>
      <c r="AG89" s="355"/>
      <c r="AH89" s="356"/>
    </row>
    <row r="90" spans="2:34" ht="18" customHeight="1" x14ac:dyDescent="0.35">
      <c r="B90" s="90"/>
      <c r="C90" s="6"/>
      <c r="D90" s="6"/>
      <c r="E90" s="6"/>
      <c r="F90" s="7"/>
      <c r="G90" s="114" t="s">
        <v>76</v>
      </c>
      <c r="H90" s="115"/>
      <c r="I90" s="115"/>
      <c r="J90" s="115"/>
      <c r="K90" s="115"/>
      <c r="L90" s="116"/>
      <c r="M90" s="115"/>
      <c r="N90" s="115" t="s">
        <v>14</v>
      </c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7"/>
    </row>
    <row r="91" spans="2:34" ht="15" customHeight="1" x14ac:dyDescent="0.35">
      <c r="B91" s="90"/>
      <c r="C91" s="6"/>
      <c r="D91" s="6"/>
      <c r="E91" s="6"/>
      <c r="F91" s="7"/>
      <c r="G91" s="114"/>
      <c r="H91" s="115"/>
      <c r="I91" s="115"/>
      <c r="J91" s="115"/>
      <c r="K91" s="115"/>
      <c r="L91" s="116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7"/>
    </row>
    <row r="92" spans="2:34" ht="15" customHeight="1" x14ac:dyDescent="0.35">
      <c r="B92" s="90"/>
      <c r="C92" s="6"/>
      <c r="D92" s="6"/>
      <c r="E92" s="6"/>
      <c r="F92" s="7"/>
      <c r="G92" s="114"/>
      <c r="H92" s="115"/>
      <c r="I92" s="115"/>
      <c r="J92" s="115"/>
      <c r="K92" s="115"/>
      <c r="L92" s="116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7"/>
    </row>
    <row r="93" spans="2:34" ht="15" customHeight="1" x14ac:dyDescent="0.35">
      <c r="B93" s="90"/>
      <c r="C93" s="6"/>
      <c r="D93" s="6"/>
      <c r="E93" s="6"/>
      <c r="F93" s="7"/>
      <c r="G93" s="114" t="s">
        <v>77</v>
      </c>
      <c r="H93" s="115"/>
      <c r="I93" s="115"/>
      <c r="J93" s="115"/>
      <c r="K93" s="115"/>
      <c r="L93" s="116"/>
      <c r="M93" s="115"/>
      <c r="N93" s="115" t="s">
        <v>78</v>
      </c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7"/>
    </row>
    <row r="94" spans="2:34" ht="12.75" customHeight="1" x14ac:dyDescent="0.35">
      <c r="B94" s="90"/>
      <c r="C94" s="6"/>
      <c r="D94" s="6"/>
      <c r="E94" s="6"/>
      <c r="F94" s="7"/>
      <c r="G94" s="114"/>
      <c r="H94" s="115"/>
      <c r="I94" s="115"/>
      <c r="J94" s="115"/>
      <c r="K94" s="115"/>
      <c r="L94" s="116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7"/>
    </row>
    <row r="95" spans="2:34" ht="12.75" customHeight="1" x14ac:dyDescent="0.35">
      <c r="B95" s="90"/>
      <c r="C95" s="6"/>
      <c r="D95" s="6"/>
      <c r="E95" s="6"/>
      <c r="F95" s="7"/>
      <c r="G95" s="26" t="s">
        <v>79</v>
      </c>
      <c r="H95" s="115"/>
      <c r="I95" s="115"/>
      <c r="J95" s="115"/>
      <c r="K95" s="115"/>
      <c r="L95" s="116"/>
      <c r="M95" s="115"/>
      <c r="N95" s="115" t="s">
        <v>14</v>
      </c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7"/>
    </row>
    <row r="96" spans="2:34" ht="7.5" customHeight="1" x14ac:dyDescent="0.35">
      <c r="B96" s="23"/>
      <c r="C96" s="24"/>
      <c r="D96" s="24"/>
      <c r="E96" s="24"/>
      <c r="F96" s="25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64"/>
    </row>
    <row r="97" spans="2:34" ht="6" customHeight="1" x14ac:dyDescent="0.35">
      <c r="B97" s="1"/>
      <c r="C97" s="2"/>
      <c r="D97" s="2"/>
      <c r="E97" s="2"/>
      <c r="F97" s="2"/>
      <c r="G97" s="81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82"/>
    </row>
    <row r="98" spans="2:34" ht="20.25" customHeight="1" x14ac:dyDescent="0.35">
      <c r="B98" s="93" t="s">
        <v>81</v>
      </c>
      <c r="C98" s="92" t="s">
        <v>82</v>
      </c>
      <c r="D98" s="118"/>
      <c r="E98" s="6"/>
      <c r="F98" s="6"/>
      <c r="G98" s="119" t="s">
        <v>83</v>
      </c>
      <c r="H98" s="120" t="s">
        <v>84</v>
      </c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1"/>
    </row>
    <row r="99" spans="2:34" ht="20.25" customHeight="1" x14ac:dyDescent="0.35">
      <c r="B99" s="93"/>
      <c r="C99" s="92"/>
      <c r="D99" s="118"/>
      <c r="E99" s="6"/>
      <c r="F99" s="6"/>
      <c r="G99" s="122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59"/>
    </row>
    <row r="100" spans="2:34" ht="6" customHeight="1" x14ac:dyDescent="0.35">
      <c r="B100" s="23"/>
      <c r="C100" s="24"/>
      <c r="D100" s="24"/>
      <c r="E100" s="24"/>
      <c r="F100" s="24"/>
      <c r="G100" s="345"/>
      <c r="H100" s="346"/>
      <c r="I100" s="346"/>
      <c r="J100" s="346"/>
      <c r="K100" s="346"/>
      <c r="L100" s="346"/>
      <c r="M100" s="346"/>
      <c r="N100" s="346"/>
      <c r="O100" s="346"/>
      <c r="P100" s="346"/>
      <c r="Q100" s="346"/>
      <c r="R100" s="346"/>
      <c r="S100" s="346"/>
      <c r="T100" s="346"/>
      <c r="U100" s="346"/>
      <c r="V100" s="346"/>
      <c r="W100" s="346"/>
      <c r="X100" s="346"/>
      <c r="Y100" s="346"/>
      <c r="Z100" s="346"/>
      <c r="AA100" s="346"/>
      <c r="AB100" s="346"/>
      <c r="AC100" s="346"/>
      <c r="AD100" s="346"/>
      <c r="AE100" s="346"/>
      <c r="AF100" s="346"/>
      <c r="AG100" s="346"/>
      <c r="AH100" s="347"/>
    </row>
    <row r="101" spans="2:34" ht="20.25" customHeight="1" x14ac:dyDescent="0.35">
      <c r="G101" s="123"/>
      <c r="H101" s="123"/>
      <c r="I101" s="123"/>
      <c r="J101" s="123"/>
      <c r="K101" s="123"/>
      <c r="L101" s="123"/>
      <c r="M101" s="123"/>
      <c r="N101" s="348"/>
      <c r="O101" s="348"/>
      <c r="P101" s="348"/>
      <c r="Q101" s="348"/>
      <c r="R101" s="348"/>
      <c r="S101" s="348"/>
      <c r="T101" s="348"/>
      <c r="U101" s="348"/>
      <c r="V101" s="348"/>
      <c r="W101" s="348"/>
      <c r="X101" s="123"/>
      <c r="Y101" s="348"/>
      <c r="Z101" s="348"/>
      <c r="AA101" s="348"/>
      <c r="AB101" s="348"/>
      <c r="AC101" s="348"/>
      <c r="AD101" s="348"/>
      <c r="AE101" s="348"/>
      <c r="AF101" s="348"/>
      <c r="AG101" s="348"/>
      <c r="AH101" s="3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23"/>
      <c r="H104" s="123"/>
      <c r="I104" s="123"/>
      <c r="J104" s="123"/>
      <c r="K104" s="123"/>
      <c r="N104" s="124"/>
    </row>
    <row r="105" spans="2:34" ht="20.25" customHeight="1" x14ac:dyDescent="0.35">
      <c r="G105" s="123"/>
      <c r="H105" s="123"/>
      <c r="I105" s="123"/>
      <c r="J105" s="123"/>
      <c r="K105" s="123"/>
      <c r="L105" s="124"/>
    </row>
    <row r="106" spans="2:34" ht="20.25" customHeight="1" x14ac:dyDescent="0.35">
      <c r="G106" s="123"/>
      <c r="H106" s="123"/>
      <c r="I106" s="123"/>
      <c r="J106" s="123"/>
      <c r="K106" s="123"/>
      <c r="L106" s="124"/>
    </row>
    <row r="107" spans="2:34" ht="20.25" customHeight="1" x14ac:dyDescent="0.35">
      <c r="G107" s="123"/>
      <c r="H107" s="123"/>
      <c r="I107" s="123"/>
      <c r="J107" s="123"/>
      <c r="K107" s="123"/>
      <c r="L107" s="124"/>
    </row>
    <row r="108" spans="2:34" ht="20.25" customHeight="1" x14ac:dyDescent="0.35">
      <c r="G108" s="123"/>
      <c r="H108" s="123"/>
      <c r="I108" s="123"/>
      <c r="J108" s="123"/>
      <c r="K108" s="123"/>
      <c r="N108" s="124"/>
    </row>
    <row r="109" spans="2:34" ht="20.25" customHeight="1" x14ac:dyDescent="0.35">
      <c r="G109" s="123"/>
      <c r="H109" s="123"/>
      <c r="I109" s="123"/>
      <c r="J109" s="123"/>
      <c r="K109" s="123"/>
      <c r="L109" s="124"/>
    </row>
    <row r="110" spans="2:34" ht="20.25" customHeight="1" x14ac:dyDescent="0.35">
      <c r="G110" s="123"/>
      <c r="H110" s="123"/>
      <c r="I110" s="123"/>
      <c r="J110" s="123"/>
      <c r="K110" s="123"/>
      <c r="N110" s="124"/>
    </row>
    <row r="111" spans="2:34" ht="6" customHeight="1" x14ac:dyDescent="0.35"/>
    <row r="123" spans="2:34" ht="6" customHeight="1" x14ac:dyDescent="0.35"/>
    <row r="124" spans="2:34" ht="20.25" customHeight="1" x14ac:dyDescent="0.35"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F124" s="125"/>
      <c r="AG124" s="125"/>
      <c r="AH124" s="125"/>
    </row>
    <row r="125" spans="2:34" x14ac:dyDescent="0.35">
      <c r="B125" s="123"/>
      <c r="C125" s="123"/>
      <c r="D125" s="123"/>
      <c r="E125" s="123"/>
      <c r="F125" s="123"/>
      <c r="G125" s="123"/>
      <c r="H125" s="123"/>
    </row>
    <row r="126" spans="2:34" ht="20.25" customHeight="1" x14ac:dyDescent="0.35">
      <c r="B126" s="124"/>
      <c r="C126" s="126"/>
      <c r="D126" s="126"/>
      <c r="E126" s="126"/>
      <c r="F126" s="126"/>
      <c r="G126" s="126"/>
      <c r="H126" s="127"/>
      <c r="I126" s="128"/>
    </row>
    <row r="127" spans="2:34" ht="12" customHeight="1" x14ac:dyDescent="0.35">
      <c r="B127" s="124"/>
      <c r="C127" s="126"/>
      <c r="D127" s="126"/>
      <c r="E127" s="126"/>
      <c r="F127" s="126"/>
      <c r="G127" s="126"/>
      <c r="H127" s="127"/>
    </row>
    <row r="128" spans="2:34" ht="20.25" customHeight="1" x14ac:dyDescent="0.35">
      <c r="B128" s="124"/>
      <c r="C128" s="126"/>
      <c r="D128" s="126"/>
      <c r="E128" s="126"/>
      <c r="F128" s="126"/>
      <c r="G128" s="126"/>
      <c r="H128" s="127"/>
      <c r="I128" s="128"/>
    </row>
    <row r="129" spans="2:9" ht="12" customHeight="1" x14ac:dyDescent="0.35">
      <c r="B129" s="124"/>
      <c r="C129" s="126"/>
      <c r="D129" s="126"/>
      <c r="E129" s="126"/>
      <c r="F129" s="126"/>
      <c r="G129" s="126"/>
      <c r="H129" s="127"/>
    </row>
    <row r="130" spans="2:9" ht="20.25" customHeight="1" x14ac:dyDescent="0.35">
      <c r="B130" s="124"/>
      <c r="C130" s="126"/>
      <c r="D130" s="126"/>
      <c r="E130" s="126"/>
      <c r="F130" s="126"/>
      <c r="G130" s="126"/>
      <c r="H130" s="127"/>
      <c r="I130" s="128"/>
    </row>
    <row r="131" spans="2:9" ht="12" customHeight="1" x14ac:dyDescent="0.35">
      <c r="B131" s="124"/>
      <c r="C131" s="126"/>
      <c r="D131" s="126"/>
      <c r="E131" s="126"/>
      <c r="F131" s="126"/>
      <c r="G131" s="126"/>
      <c r="H131" s="127"/>
    </row>
    <row r="132" spans="2:9" ht="20.25" customHeight="1" x14ac:dyDescent="0.35">
      <c r="B132" s="124"/>
      <c r="C132" s="126"/>
      <c r="D132" s="126"/>
      <c r="E132" s="126"/>
      <c r="F132" s="126"/>
      <c r="G132" s="126"/>
      <c r="H132" s="127"/>
      <c r="I132" s="128"/>
    </row>
    <row r="133" spans="2:9" ht="12" customHeight="1" x14ac:dyDescent="0.35">
      <c r="B133" s="123"/>
      <c r="C133" s="123"/>
      <c r="D133" s="123"/>
      <c r="E133" s="123"/>
      <c r="F133" s="123"/>
      <c r="G133" s="123"/>
    </row>
    <row r="134" spans="2:9" ht="20.25" customHeight="1" x14ac:dyDescent="0.35">
      <c r="B134" s="123"/>
      <c r="C134" s="123"/>
      <c r="D134" s="123"/>
      <c r="E134" s="123"/>
      <c r="F134" s="123"/>
      <c r="G134" s="123"/>
      <c r="I134" s="128"/>
    </row>
    <row r="135" spans="2:9" ht="12" customHeight="1" x14ac:dyDescent="0.35">
      <c r="I135" s="128"/>
    </row>
    <row r="136" spans="2:9" ht="20.25" customHeight="1" x14ac:dyDescent="0.35">
      <c r="B136" s="123"/>
      <c r="C136" s="123"/>
      <c r="D136" s="123"/>
      <c r="E136" s="123"/>
      <c r="F136" s="123"/>
      <c r="I136" s="128"/>
    </row>
    <row r="137" spans="2:9" ht="12" customHeight="1" x14ac:dyDescent="0.35">
      <c r="B137" s="123"/>
      <c r="C137" s="123"/>
      <c r="D137" s="123"/>
      <c r="E137" s="123"/>
      <c r="F137" s="123"/>
      <c r="I137" s="128"/>
    </row>
    <row r="138" spans="2:9" ht="20.25" customHeight="1" x14ac:dyDescent="0.35">
      <c r="B138" s="123"/>
      <c r="C138" s="123"/>
      <c r="D138" s="123"/>
      <c r="E138" s="123"/>
      <c r="F138" s="123"/>
      <c r="I138" s="128"/>
    </row>
    <row r="139" spans="2:9" ht="12" customHeight="1" x14ac:dyDescent="0.35">
      <c r="B139" s="123"/>
      <c r="C139" s="123"/>
      <c r="D139" s="123"/>
      <c r="E139" s="123"/>
      <c r="F139" s="123"/>
      <c r="I139" s="128"/>
    </row>
    <row r="140" spans="2:9" ht="20.25" customHeight="1" x14ac:dyDescent="0.35">
      <c r="B140" s="123"/>
      <c r="C140" s="123"/>
      <c r="D140" s="123"/>
      <c r="E140" s="123"/>
      <c r="F140" s="123"/>
      <c r="I140" s="128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23"/>
      <c r="C145" s="123"/>
      <c r="D145" s="123"/>
      <c r="E145" s="123"/>
      <c r="F145" s="123"/>
      <c r="I145" s="128"/>
    </row>
    <row r="146" spans="2:34" ht="6" customHeight="1" x14ac:dyDescent="0.35"/>
    <row r="147" spans="2:34" ht="6" customHeight="1" x14ac:dyDescent="0.35"/>
    <row r="148" spans="2:34" x14ac:dyDescent="0.35">
      <c r="B148" s="129"/>
      <c r="C148" s="123"/>
      <c r="I148" s="128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23"/>
    </row>
    <row r="152" spans="2:34" ht="6" customHeight="1" x14ac:dyDescent="0.35"/>
    <row r="154" spans="2:34" ht="20.25" customHeight="1" x14ac:dyDescent="0.35"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26"/>
      <c r="AG154" s="126"/>
      <c r="AH154" s="127"/>
    </row>
    <row r="155" spans="2:34" ht="20.25" customHeight="1" x14ac:dyDescent="0.35"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127"/>
    </row>
    <row r="156" spans="2:34" ht="20.25" customHeight="1" x14ac:dyDescent="0.35"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127"/>
    </row>
    <row r="157" spans="2:34" ht="20.25" customHeight="1" x14ac:dyDescent="0.35"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7"/>
    </row>
    <row r="158" spans="2:34" x14ac:dyDescent="0.35"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  <c r="AA158" s="123"/>
      <c r="AB158" s="123"/>
      <c r="AC158" s="123"/>
      <c r="AD158" s="123"/>
      <c r="AE158" s="123"/>
      <c r="AF158" s="123"/>
      <c r="AG158" s="123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D968-3D8E-458A-A8D5-06F4D84F3592}">
  <sheetPr>
    <tabColor theme="1"/>
  </sheetPr>
  <dimension ref="B2:AM158"/>
  <sheetViews>
    <sheetView showGridLines="0" topLeftCell="A53" zoomScale="62" zoomScaleNormal="75" workbookViewId="0">
      <selection activeCell="AM64" sqref="AM64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38" width="9.1796875" style="4"/>
    <col min="39" max="39" width="10.36328125" style="4" bestFit="1" customWidth="1"/>
    <col min="40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451"/>
      <c r="C2" s="4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453"/>
      <c r="C3" s="454"/>
      <c r="D3" s="457" t="s">
        <v>0</v>
      </c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9"/>
      <c r="U3" s="460" t="s">
        <v>1</v>
      </c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2"/>
    </row>
    <row r="4" spans="2:34" ht="17.5" x14ac:dyDescent="0.35">
      <c r="B4" s="453"/>
      <c r="C4" s="454"/>
      <c r="D4" s="457" t="s">
        <v>2</v>
      </c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453"/>
      <c r="C5" s="454"/>
      <c r="D5" s="463" t="s">
        <v>3</v>
      </c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464"/>
      <c r="S5" s="464"/>
      <c r="T5" s="465"/>
      <c r="U5" s="466" t="s">
        <v>4</v>
      </c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8"/>
    </row>
    <row r="6" spans="2:34" ht="12" customHeight="1" x14ac:dyDescent="0.35">
      <c r="B6" s="453"/>
      <c r="C6" s="4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469" t="s">
        <v>5</v>
      </c>
      <c r="V6" s="470"/>
      <c r="W6" s="470"/>
      <c r="X6" s="470"/>
      <c r="Y6" s="470"/>
      <c r="Z6" s="470"/>
      <c r="AA6" s="470"/>
      <c r="AB6" s="470"/>
      <c r="AC6" s="470"/>
      <c r="AD6" s="470"/>
      <c r="AE6" s="470"/>
      <c r="AF6" s="470"/>
      <c r="AG6" s="470"/>
      <c r="AH6" s="471"/>
    </row>
    <row r="7" spans="2:34" x14ac:dyDescent="0.35">
      <c r="B7" s="453"/>
      <c r="C7" s="4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472">
        <f>'[4]Form P2KB 01'!V7:X8</f>
        <v>2</v>
      </c>
      <c r="W7" s="461"/>
      <c r="X7" s="473"/>
      <c r="Y7" s="441">
        <f>'[4]Form P2KB 01'!Y7:AA8</f>
        <v>0</v>
      </c>
      <c r="Z7" s="442"/>
      <c r="AA7" s="443"/>
      <c r="AB7" s="441">
        <f>'[4]Form P2KB 01'!AB7:AD8</f>
        <v>1</v>
      </c>
      <c r="AC7" s="442"/>
      <c r="AD7" s="443"/>
      <c r="AE7" s="441">
        <f>'[4]Form P2KB 01'!AE7:AG8</f>
        <v>8</v>
      </c>
      <c r="AF7" s="442"/>
      <c r="AG7" s="443"/>
      <c r="AH7" s="14"/>
    </row>
    <row r="8" spans="2:34" ht="7.5" customHeight="1" x14ac:dyDescent="0.35">
      <c r="B8" s="453"/>
      <c r="C8" s="4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474"/>
      <c r="W8" s="475"/>
      <c r="X8" s="476"/>
      <c r="Y8" s="444"/>
      <c r="Z8" s="445"/>
      <c r="AA8" s="446"/>
      <c r="AB8" s="444"/>
      <c r="AC8" s="445"/>
      <c r="AD8" s="446"/>
      <c r="AE8" s="444"/>
      <c r="AF8" s="445"/>
      <c r="AG8" s="446"/>
      <c r="AH8" s="14"/>
    </row>
    <row r="9" spans="2:34" ht="12.75" customHeight="1" x14ac:dyDescent="0.35">
      <c r="B9" s="453"/>
      <c r="C9" s="4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447" t="s">
        <v>9</v>
      </c>
      <c r="W9" s="447"/>
      <c r="X9" s="15"/>
      <c r="Y9" s="447" t="s">
        <v>10</v>
      </c>
      <c r="Z9" s="447"/>
      <c r="AA9" s="15"/>
      <c r="AB9" s="6"/>
      <c r="AC9" s="448" t="s">
        <v>9</v>
      </c>
      <c r="AD9" s="448"/>
      <c r="AE9" s="6"/>
      <c r="AF9" s="448" t="s">
        <v>10</v>
      </c>
      <c r="AG9" s="448"/>
      <c r="AH9" s="7"/>
    </row>
    <row r="10" spans="2:34" ht="13.5" customHeight="1" x14ac:dyDescent="0.35">
      <c r="B10" s="453"/>
      <c r="C10" s="4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'[4]Form P2KB 01'!V10</f>
        <v>0</v>
      </c>
      <c r="W10" s="20">
        <f>'[4]Form P2KB 01'!W10</f>
        <v>1</v>
      </c>
      <c r="X10" s="21"/>
      <c r="Y10" s="20">
        <f>'[4]Form P2KB 01'!Y10</f>
        <v>1</v>
      </c>
      <c r="Z10" s="22">
        <f>'[4]Form P2KB 01'!Z10</f>
        <v>8</v>
      </c>
      <c r="AA10" s="449" t="s">
        <v>12</v>
      </c>
      <c r="AB10" s="450"/>
      <c r="AC10" s="20">
        <f>'[4]Form P2KB 01'!AC10</f>
        <v>1</v>
      </c>
      <c r="AD10" s="20">
        <f>'[4]Form P2KB 01'!AD10</f>
        <v>2</v>
      </c>
      <c r="AE10" s="21"/>
      <c r="AF10" s="20">
        <f>'[4]Form P2KB 01'!AF10</f>
        <v>1</v>
      </c>
      <c r="AG10" s="20">
        <f>'[4]Form P2KB 01'!AG10</f>
        <v>8</v>
      </c>
      <c r="AH10" s="7"/>
    </row>
    <row r="11" spans="2:34" ht="6" customHeight="1" x14ac:dyDescent="0.35">
      <c r="B11" s="455"/>
      <c r="C11" s="4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415" t="s">
        <v>13</v>
      </c>
      <c r="C12" s="416"/>
      <c r="D12" s="423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421"/>
      <c r="C13" s="422"/>
      <c r="D13" s="424"/>
      <c r="E13" s="26"/>
      <c r="F13" s="28">
        <f>'[4]Form P2KB 01'!F13</f>
        <v>1</v>
      </c>
      <c r="G13" s="28">
        <f>'[4]Form P2KB 01'!G13</f>
        <v>1</v>
      </c>
      <c r="H13" s="28">
        <f>'[4]Form P2KB 01'!H13</f>
        <v>0</v>
      </c>
      <c r="I13" s="29">
        <f>'[4]Form P2KB 01'!I13</f>
        <v>4</v>
      </c>
      <c r="J13" s="30"/>
      <c r="K13" s="29">
        <f>'[4]Form P2KB 01'!K13</f>
        <v>1</v>
      </c>
      <c r="L13" s="29">
        <f>'[4]Form P2KB 01'!L13</f>
        <v>8</v>
      </c>
      <c r="M13" s="29">
        <f>'[4]Form P2KB 01'!M13</f>
        <v>0</v>
      </c>
      <c r="N13" s="29">
        <f>'[4]Form P2KB 01'!N13</f>
        <v>9</v>
      </c>
      <c r="O13" s="29">
        <f>'[4]Form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415" t="s">
        <v>15</v>
      </c>
      <c r="C15" s="41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421"/>
      <c r="C16" s="422"/>
      <c r="D16" s="41" t="s">
        <v>14</v>
      </c>
      <c r="E16" s="42"/>
      <c r="F16" s="28">
        <f>'[4]Form P2KB 01'!F16</f>
        <v>1</v>
      </c>
      <c r="G16" s="28">
        <f>'[4]Form P2KB 01'!G16</f>
        <v>0</v>
      </c>
      <c r="H16" s="28">
        <f>'[4]Form P2KB 01'!H16</f>
        <v>1</v>
      </c>
      <c r="I16" s="43"/>
      <c r="J16" s="28">
        <f>'[4]Form P2KB 01'!J16</f>
        <v>1</v>
      </c>
      <c r="K16" s="28">
        <f>'[4]Form P2KB 01'!K16</f>
        <v>0</v>
      </c>
      <c r="L16" s="28">
        <f>'[4]Form P2KB 01'!L16</f>
        <v>9</v>
      </c>
      <c r="M16" s="28">
        <f>'[4]Form P2KB 01'!M16</f>
        <v>4</v>
      </c>
      <c r="N16" s="43"/>
      <c r="O16" s="28">
        <f>'[4]Form P2KB 01'!O16</f>
        <v>0</v>
      </c>
      <c r="P16" s="28">
        <f>'[4]Form P2KB 01'!P16</f>
        <v>1</v>
      </c>
      <c r="Q16" s="28">
        <f>'[4]Form P2KB 01'!Q16</f>
        <v>6</v>
      </c>
      <c r="R16" s="28">
        <f>'[4]Form P2KB 01'!R16</f>
        <v>9</v>
      </c>
      <c r="S16" s="43"/>
      <c r="T16" s="28">
        <f>'[4]Form P2KB 01'!T16</f>
        <v>0</v>
      </c>
      <c r="U16" s="434">
        <f>'[4]Form P2KB 01'!U16:V16</f>
        <v>0</v>
      </c>
      <c r="V16" s="435"/>
      <c r="W16" s="434">
        <f>'[4]Form P2KB 01'!W16:X16</f>
        <v>1</v>
      </c>
      <c r="X16" s="435"/>
      <c r="Y16" s="434">
        <f>'[4]Form P2KB 01'!Y16:Z16</f>
        <v>6</v>
      </c>
      <c r="Z16" s="435"/>
      <c r="AA16" s="434">
        <f>'[4]Form P2KB 01'!AA16:AB16</f>
        <v>9</v>
      </c>
      <c r="AB16" s="435"/>
      <c r="AC16" s="31"/>
      <c r="AD16" s="31"/>
      <c r="AE16" s="31"/>
      <c r="AF16" s="31"/>
      <c r="AG16" s="31"/>
      <c r="AH16" s="31"/>
    </row>
    <row r="17" spans="2:34" ht="6" customHeight="1" x14ac:dyDescent="0.35">
      <c r="B17" s="417"/>
      <c r="C17" s="418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415" t="s">
        <v>16</v>
      </c>
      <c r="C18" s="416"/>
      <c r="D18" s="41"/>
      <c r="E18" s="42"/>
      <c r="F18" s="419" t="str">
        <f>'[4]Form P2KB 01'!F18:AG19</f>
        <v>Teguh H. Karjadi</v>
      </c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  <c r="AC18" s="419"/>
      <c r="AD18" s="419"/>
      <c r="AE18" s="419"/>
      <c r="AF18" s="419"/>
      <c r="AG18" s="419"/>
      <c r="AH18" s="45"/>
    </row>
    <row r="19" spans="2:34" ht="15.5" x14ac:dyDescent="0.35">
      <c r="B19" s="417"/>
      <c r="C19" s="418"/>
      <c r="D19" s="34" t="s">
        <v>14</v>
      </c>
      <c r="E19" s="44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  <c r="AC19" s="420"/>
      <c r="AD19" s="420"/>
      <c r="AE19" s="420"/>
      <c r="AF19" s="420"/>
      <c r="AG19" s="420"/>
      <c r="AH19" s="46"/>
    </row>
    <row r="20" spans="2:34" ht="6.75" customHeight="1" x14ac:dyDescent="0.35">
      <c r="B20" s="436" t="s">
        <v>17</v>
      </c>
      <c r="C20" s="437"/>
      <c r="D20" s="41"/>
      <c r="E20" s="42"/>
      <c r="F20" s="419" t="str">
        <f>'[4]Form P2KB 01'!F20:AH21</f>
        <v>Surabaya, 13 Juli 1959</v>
      </c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19"/>
      <c r="AE20" s="419"/>
      <c r="AF20" s="419"/>
      <c r="AG20" s="419"/>
      <c r="AH20" s="419"/>
    </row>
    <row r="21" spans="2:34" x14ac:dyDescent="0.35">
      <c r="B21" s="438"/>
      <c r="C21" s="439"/>
      <c r="D21" s="34" t="s">
        <v>14</v>
      </c>
      <c r="E21" s="44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  <c r="AC21" s="420"/>
      <c r="AD21" s="420"/>
      <c r="AE21" s="420"/>
      <c r="AF21" s="420"/>
      <c r="AG21" s="420"/>
      <c r="AH21" s="420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440">
        <f>'[4]Form P2KB 01'!F22</f>
        <v>21744</v>
      </c>
      <c r="G22" s="440"/>
      <c r="H22" s="440"/>
      <c r="I22" s="440"/>
      <c r="J22" s="440"/>
      <c r="K22" s="440"/>
      <c r="L22" s="440"/>
      <c r="M22" s="440"/>
      <c r="N22" s="440"/>
      <c r="O22" s="440"/>
      <c r="P22" s="440"/>
      <c r="Q22" s="440"/>
      <c r="R22" s="440"/>
      <c r="S22" s="440"/>
      <c r="T22" s="440"/>
      <c r="U22" s="440"/>
      <c r="V22" s="440"/>
      <c r="W22" s="440"/>
      <c r="X22" s="440"/>
      <c r="Y22" s="440"/>
      <c r="Z22" s="440"/>
      <c r="AA22" s="440"/>
      <c r="AB22" s="440"/>
      <c r="AC22" s="440"/>
      <c r="AD22" s="440"/>
      <c r="AE22" s="440"/>
      <c r="AF22" s="440"/>
      <c r="AG22" s="440"/>
      <c r="AH22" s="440"/>
    </row>
    <row r="23" spans="2:34" ht="5.25" customHeight="1" x14ac:dyDescent="0.35">
      <c r="B23" s="415" t="s">
        <v>19</v>
      </c>
      <c r="C23" s="416"/>
      <c r="D23" s="41"/>
      <c r="E23" s="42"/>
      <c r="F23" s="419" t="str">
        <f>'[4]Form P2KB 01'!F23:AH24</f>
        <v>Alergi-Imunologi Klinik</v>
      </c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  <c r="AC23" s="419"/>
      <c r="AD23" s="419"/>
      <c r="AE23" s="419"/>
      <c r="AF23" s="419"/>
      <c r="AG23" s="419"/>
      <c r="AH23" s="419"/>
    </row>
    <row r="24" spans="2:34" x14ac:dyDescent="0.35">
      <c r="B24" s="417"/>
      <c r="C24" s="418"/>
      <c r="D24" s="34" t="s">
        <v>14</v>
      </c>
      <c r="E24" s="44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D24" s="420"/>
      <c r="AE24" s="420"/>
      <c r="AF24" s="420"/>
      <c r="AG24" s="420"/>
      <c r="AH24" s="420"/>
    </row>
    <row r="25" spans="2:34" ht="6" customHeight="1" x14ac:dyDescent="0.35">
      <c r="B25" s="415" t="s">
        <v>20</v>
      </c>
      <c r="C25" s="416"/>
      <c r="D25" s="41"/>
      <c r="E25" s="42"/>
      <c r="F25" s="433">
        <v>44755</v>
      </c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  <c r="AC25" s="419"/>
      <c r="AD25" s="419"/>
      <c r="AE25" s="419"/>
      <c r="AF25" s="419"/>
      <c r="AG25" s="419"/>
      <c r="AH25" s="419"/>
    </row>
    <row r="26" spans="2:34" ht="15" customHeight="1" x14ac:dyDescent="0.35">
      <c r="B26" s="417"/>
      <c r="C26" s="418"/>
      <c r="D26" s="34" t="s">
        <v>14</v>
      </c>
      <c r="E26" s="44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  <c r="AD26" s="420"/>
      <c r="AE26" s="420"/>
      <c r="AF26" s="420"/>
      <c r="AG26" s="420"/>
      <c r="AH26" s="420"/>
    </row>
    <row r="27" spans="2:34" ht="5.25" customHeight="1" x14ac:dyDescent="0.35">
      <c r="B27" s="48"/>
      <c r="C27" s="49"/>
      <c r="D27" s="41"/>
      <c r="E27" s="42"/>
      <c r="F27" s="419" t="str">
        <f>'[4]Form P2KB 01'!F27:AG29</f>
        <v>PP Laguna Blok B4/8 RT 04/021</v>
      </c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  <c r="AC27" s="419"/>
      <c r="AD27" s="419"/>
      <c r="AE27" s="419"/>
      <c r="AF27" s="419"/>
      <c r="AG27" s="419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6"/>
      <c r="R28" s="426"/>
      <c r="S28" s="426"/>
      <c r="T28" s="426"/>
      <c r="U28" s="426"/>
      <c r="V28" s="426"/>
      <c r="W28" s="426"/>
      <c r="X28" s="426"/>
      <c r="Y28" s="426"/>
      <c r="Z28" s="426"/>
      <c r="AA28" s="426"/>
      <c r="AB28" s="426"/>
      <c r="AC28" s="426"/>
      <c r="AD28" s="426"/>
      <c r="AE28" s="426"/>
      <c r="AF28" s="426"/>
      <c r="AG28" s="426"/>
      <c r="AH28" s="45"/>
    </row>
    <row r="29" spans="2:34" ht="3" customHeight="1" x14ac:dyDescent="0.35">
      <c r="B29" s="32"/>
      <c r="C29" s="47"/>
      <c r="D29" s="34"/>
      <c r="E29" s="44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  <c r="AC29" s="420"/>
      <c r="AD29" s="420"/>
      <c r="AE29" s="420"/>
      <c r="AF29" s="420"/>
      <c r="AG29" s="420"/>
      <c r="AH29" s="46"/>
    </row>
    <row r="30" spans="2:34" ht="19.5" customHeight="1" x14ac:dyDescent="0.35">
      <c r="B30" s="417" t="s">
        <v>22</v>
      </c>
      <c r="C30" s="418"/>
      <c r="D30" s="34" t="s">
        <v>14</v>
      </c>
      <c r="E30" s="44"/>
      <c r="F30" s="420" t="str">
        <f>'[4]Form P2KB 01'!F30:AG30</f>
        <v>Mekar Sari</v>
      </c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  <c r="AC30" s="420"/>
      <c r="AD30" s="420"/>
      <c r="AE30" s="420"/>
      <c r="AF30" s="420"/>
      <c r="AG30" s="420"/>
      <c r="AH30" s="46"/>
    </row>
    <row r="31" spans="2:34" ht="4.5" customHeight="1" x14ac:dyDescent="0.35">
      <c r="B31" s="415" t="s">
        <v>23</v>
      </c>
      <c r="C31" s="416"/>
      <c r="D31" s="41"/>
      <c r="E31" s="42"/>
      <c r="F31" s="419" t="str">
        <f>'[4]Form P2KB 01'!F31:AH32</f>
        <v>Cimanggis</v>
      </c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  <c r="AC31" s="419"/>
      <c r="AD31" s="419"/>
      <c r="AE31" s="419"/>
      <c r="AF31" s="419"/>
      <c r="AG31" s="419"/>
      <c r="AH31" s="419"/>
    </row>
    <row r="32" spans="2:34" x14ac:dyDescent="0.35">
      <c r="B32" s="417"/>
      <c r="C32" s="418"/>
      <c r="D32" s="34" t="s">
        <v>14</v>
      </c>
      <c r="E32" s="44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</row>
    <row r="33" spans="2:34" ht="6" customHeight="1" x14ac:dyDescent="0.35">
      <c r="B33" s="415" t="s">
        <v>24</v>
      </c>
      <c r="C33" s="416"/>
      <c r="D33" s="41"/>
      <c r="E33" s="42"/>
      <c r="F33" s="419" t="str">
        <f>'[4]Form P2KB 01'!F33:AH34</f>
        <v>Depok</v>
      </c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  <c r="AC33" s="419"/>
      <c r="AD33" s="419"/>
      <c r="AE33" s="419"/>
      <c r="AF33" s="419"/>
      <c r="AG33" s="419"/>
      <c r="AH33" s="419"/>
    </row>
    <row r="34" spans="2:34" x14ac:dyDescent="0.35">
      <c r="B34" s="417"/>
      <c r="C34" s="418"/>
      <c r="D34" s="34" t="s">
        <v>14</v>
      </c>
      <c r="E34" s="44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  <c r="AC34" s="420"/>
      <c r="AD34" s="420"/>
      <c r="AE34" s="420"/>
      <c r="AF34" s="420"/>
      <c r="AG34" s="420"/>
      <c r="AH34" s="420"/>
    </row>
    <row r="35" spans="2:34" ht="5.25" customHeight="1" x14ac:dyDescent="0.35">
      <c r="B35" s="415" t="s">
        <v>25</v>
      </c>
      <c r="C35" s="416"/>
      <c r="D35" s="41"/>
      <c r="E35" s="42"/>
      <c r="F35" s="419" t="str">
        <f>'[4]Form P2KB 01'!F35:AH36</f>
        <v>Jawa Barat</v>
      </c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  <c r="AC35" s="419"/>
      <c r="AD35" s="419"/>
      <c r="AE35" s="419"/>
      <c r="AF35" s="419"/>
      <c r="AG35" s="419"/>
      <c r="AH35" s="419"/>
    </row>
    <row r="36" spans="2:34" x14ac:dyDescent="0.35">
      <c r="B36" s="417"/>
      <c r="C36" s="418"/>
      <c r="D36" s="34" t="s">
        <v>14</v>
      </c>
      <c r="E36" s="44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  <c r="AC36" s="420"/>
      <c r="AD36" s="420"/>
      <c r="AE36" s="420"/>
      <c r="AF36" s="420"/>
      <c r="AG36" s="420"/>
      <c r="AH36" s="420"/>
    </row>
    <row r="37" spans="2:34" ht="4.5" customHeight="1" x14ac:dyDescent="0.35">
      <c r="B37" s="415" t="s">
        <v>26</v>
      </c>
      <c r="C37" s="416"/>
      <c r="D37" s="41"/>
      <c r="E37" s="42"/>
      <c r="F37" s="419">
        <f>'[4]Form P2KB 01'!F37:AH38</f>
        <v>0</v>
      </c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  <c r="AC37" s="419"/>
      <c r="AD37" s="419"/>
      <c r="AE37" s="419"/>
      <c r="AF37" s="419"/>
      <c r="AG37" s="419"/>
      <c r="AH37" s="419"/>
    </row>
    <row r="38" spans="2:34" x14ac:dyDescent="0.35">
      <c r="B38" s="417"/>
      <c r="C38" s="418"/>
      <c r="D38" s="34" t="s">
        <v>14</v>
      </c>
      <c r="E38" s="44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</row>
    <row r="39" spans="2:34" ht="5.25" customHeight="1" x14ac:dyDescent="0.35">
      <c r="B39" s="415" t="s">
        <v>27</v>
      </c>
      <c r="C39" s="416"/>
      <c r="D39" s="41"/>
      <c r="E39" s="42"/>
      <c r="F39" s="419" t="str">
        <f>'[4]Form P2KB 01'!F39:AH40</f>
        <v>021-3141160</v>
      </c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  <c r="AC39" s="419"/>
      <c r="AD39" s="419"/>
      <c r="AE39" s="419"/>
      <c r="AF39" s="419"/>
      <c r="AG39" s="419"/>
      <c r="AH39" s="419"/>
    </row>
    <row r="40" spans="2:34" x14ac:dyDescent="0.35">
      <c r="B40" s="417"/>
      <c r="C40" s="418"/>
      <c r="D40" s="34" t="s">
        <v>14</v>
      </c>
      <c r="E40" s="44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</row>
    <row r="41" spans="2:34" ht="6" customHeight="1" x14ac:dyDescent="0.35">
      <c r="B41" s="415" t="s">
        <v>28</v>
      </c>
      <c r="C41" s="416"/>
      <c r="D41" s="41"/>
      <c r="E41" s="42"/>
      <c r="F41" s="419" t="str">
        <f>'[4]Form P2KB 01'!F41:AH42</f>
        <v>021-3904546</v>
      </c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  <c r="AC41" s="419"/>
      <c r="AD41" s="419"/>
      <c r="AE41" s="419"/>
      <c r="AF41" s="419"/>
      <c r="AG41" s="419"/>
      <c r="AH41" s="419"/>
    </row>
    <row r="42" spans="2:34" ht="15.75" customHeight="1" x14ac:dyDescent="0.35">
      <c r="B42" s="417"/>
      <c r="C42" s="418"/>
      <c r="D42" s="34" t="s">
        <v>14</v>
      </c>
      <c r="E42" s="44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  <c r="AC42" s="420"/>
      <c r="AD42" s="420"/>
      <c r="AE42" s="420"/>
      <c r="AF42" s="420"/>
      <c r="AG42" s="420"/>
      <c r="AH42" s="420"/>
    </row>
    <row r="43" spans="2:34" ht="6" customHeight="1" x14ac:dyDescent="0.35">
      <c r="B43" s="415" t="s">
        <v>29</v>
      </c>
      <c r="C43" s="416"/>
      <c r="D43" s="41"/>
      <c r="E43" s="42"/>
      <c r="F43" s="419" t="str">
        <f>'[4]Form P2KB 01'!F43:AH44</f>
        <v>081291096235</v>
      </c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  <c r="AC43" s="419"/>
      <c r="AD43" s="419"/>
      <c r="AE43" s="419"/>
      <c r="AF43" s="419"/>
      <c r="AG43" s="419"/>
      <c r="AH43" s="419"/>
    </row>
    <row r="44" spans="2:34" x14ac:dyDescent="0.35">
      <c r="B44" s="417"/>
      <c r="C44" s="418"/>
      <c r="D44" s="34" t="s">
        <v>14</v>
      </c>
      <c r="E44" s="44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  <c r="AC44" s="420"/>
      <c r="AD44" s="420"/>
      <c r="AE44" s="420"/>
      <c r="AF44" s="420"/>
      <c r="AG44" s="420"/>
      <c r="AH44" s="420"/>
    </row>
    <row r="45" spans="2:34" ht="6" customHeight="1" x14ac:dyDescent="0.35">
      <c r="B45" s="415" t="s">
        <v>30</v>
      </c>
      <c r="C45" s="416"/>
      <c r="D45" s="423" t="s">
        <v>14</v>
      </c>
      <c r="E45" s="42"/>
      <c r="F45" s="419" t="str">
        <f>'[4]Form P2KB 01'!F45:AH47</f>
        <v>teguh_karjadi@yahoo.com</v>
      </c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  <c r="AC45" s="419"/>
      <c r="AD45" s="419"/>
      <c r="AE45" s="419"/>
      <c r="AF45" s="419"/>
      <c r="AG45" s="419"/>
      <c r="AH45" s="419"/>
    </row>
    <row r="46" spans="2:34" x14ac:dyDescent="0.35">
      <c r="B46" s="421"/>
      <c r="C46" s="422"/>
      <c r="D46" s="424"/>
      <c r="E46" s="42"/>
      <c r="F46" s="426"/>
      <c r="G46" s="426"/>
      <c r="H46" s="426"/>
      <c r="I46" s="426"/>
      <c r="J46" s="426"/>
      <c r="K46" s="426"/>
      <c r="L46" s="426"/>
      <c r="M46" s="426"/>
      <c r="N46" s="426"/>
      <c r="O46" s="426"/>
      <c r="P46" s="426"/>
      <c r="Q46" s="426"/>
      <c r="R46" s="426"/>
      <c r="S46" s="426"/>
      <c r="T46" s="426"/>
      <c r="U46" s="426"/>
      <c r="V46" s="426"/>
      <c r="W46" s="426"/>
      <c r="X46" s="426"/>
      <c r="Y46" s="426"/>
      <c r="Z46" s="426"/>
      <c r="AA46" s="426"/>
      <c r="AB46" s="426"/>
      <c r="AC46" s="426"/>
      <c r="AD46" s="426"/>
      <c r="AE46" s="426"/>
      <c r="AF46" s="426"/>
      <c r="AG46" s="426"/>
      <c r="AH46" s="426"/>
    </row>
    <row r="47" spans="2:34" ht="6" customHeight="1" x14ac:dyDescent="0.35">
      <c r="B47" s="417"/>
      <c r="C47" s="418"/>
      <c r="D47" s="425"/>
      <c r="E47" s="52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  <c r="AC47" s="420"/>
      <c r="AD47" s="420"/>
      <c r="AE47" s="420"/>
      <c r="AF47" s="420"/>
      <c r="AG47" s="420"/>
      <c r="AH47" s="420"/>
    </row>
    <row r="48" spans="2:34" ht="42.75" customHeight="1" x14ac:dyDescent="0.35">
      <c r="B48" s="427"/>
      <c r="C48" s="428"/>
      <c r="D48" s="428"/>
      <c r="E48" s="428"/>
      <c r="F48" s="428"/>
      <c r="G48" s="428"/>
      <c r="H48" s="428"/>
      <c r="I48" s="428"/>
      <c r="J48" s="428"/>
      <c r="K48" s="428"/>
      <c r="L48" s="428"/>
      <c r="M48" s="428"/>
      <c r="N48" s="428"/>
      <c r="O48" s="428"/>
      <c r="P48" s="428"/>
      <c r="Q48" s="428"/>
      <c r="R48" s="428"/>
      <c r="S48" s="428"/>
      <c r="T48" s="428"/>
      <c r="U48" s="428"/>
      <c r="V48" s="428"/>
      <c r="W48" s="428"/>
      <c r="X48" s="428"/>
      <c r="Y48" s="428"/>
      <c r="Z48" s="428"/>
      <c r="AA48" s="429"/>
      <c r="AB48" s="430" t="s">
        <v>31</v>
      </c>
      <c r="AC48" s="431"/>
      <c r="AD48" s="431"/>
      <c r="AE48" s="431"/>
      <c r="AF48" s="431"/>
      <c r="AG48" s="431"/>
      <c r="AH48" s="432"/>
    </row>
    <row r="49" spans="2:39" ht="6" customHeight="1" x14ac:dyDescent="0.35">
      <c r="B49" s="1"/>
      <c r="C49" s="2"/>
      <c r="D49" s="2"/>
      <c r="E49" s="2"/>
      <c r="F49" s="3"/>
      <c r="G49" s="53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54"/>
      <c r="AA49" s="26"/>
      <c r="AB49" s="405">
        <f>[4]Profesional!I13+[4]Profesional!H30</f>
        <v>42</v>
      </c>
      <c r="AC49" s="406"/>
      <c r="AD49" s="406"/>
      <c r="AE49" s="406"/>
      <c r="AF49" s="406"/>
      <c r="AG49" s="406"/>
      <c r="AH49" s="407"/>
    </row>
    <row r="50" spans="2:39" ht="16.5" customHeight="1" x14ac:dyDescent="0.35">
      <c r="B50" s="55" t="s">
        <v>32</v>
      </c>
      <c r="C50" s="414" t="s">
        <v>33</v>
      </c>
      <c r="D50" s="397"/>
      <c r="E50" s="397"/>
      <c r="F50" s="398"/>
      <c r="G50" s="56">
        <v>1</v>
      </c>
      <c r="H50" s="57" t="s">
        <v>34</v>
      </c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26"/>
      <c r="AA50" s="59"/>
      <c r="AB50" s="408"/>
      <c r="AC50" s="409"/>
      <c r="AD50" s="409"/>
      <c r="AE50" s="409"/>
      <c r="AF50" s="409"/>
      <c r="AG50" s="409"/>
      <c r="AH50" s="410"/>
    </row>
    <row r="51" spans="2:39" ht="15.75" customHeight="1" x14ac:dyDescent="0.35">
      <c r="B51" s="60"/>
      <c r="C51" s="414" t="s">
        <v>35</v>
      </c>
      <c r="D51" s="397"/>
      <c r="E51" s="397"/>
      <c r="F51" s="398"/>
      <c r="G51" s="61"/>
      <c r="H51" s="62" t="s">
        <v>36</v>
      </c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35"/>
      <c r="AA51" s="64"/>
      <c r="AB51" s="411"/>
      <c r="AC51" s="412"/>
      <c r="AD51" s="412"/>
      <c r="AE51" s="412"/>
      <c r="AF51" s="412"/>
      <c r="AG51" s="412"/>
      <c r="AH51" s="413"/>
    </row>
    <row r="52" spans="2:39" ht="20.25" customHeight="1" x14ac:dyDescent="0.35">
      <c r="B52" s="65"/>
      <c r="C52" s="396"/>
      <c r="D52" s="397"/>
      <c r="E52" s="397"/>
      <c r="F52" s="398"/>
      <c r="G52" s="66">
        <v>2</v>
      </c>
      <c r="H52" s="67" t="s">
        <v>37</v>
      </c>
      <c r="I52" s="68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70"/>
      <c r="AA52" s="71"/>
      <c r="AB52" s="362">
        <f>[4]Profesional!H48</f>
        <v>2</v>
      </c>
      <c r="AC52" s="363"/>
      <c r="AD52" s="363"/>
      <c r="AE52" s="363"/>
      <c r="AF52" s="363"/>
      <c r="AG52" s="363"/>
      <c r="AH52" s="364"/>
    </row>
    <row r="53" spans="2:39" ht="20.25" customHeight="1" x14ac:dyDescent="0.35">
      <c r="B53" s="65"/>
      <c r="C53" s="396"/>
      <c r="D53" s="397"/>
      <c r="E53" s="397"/>
      <c r="F53" s="398"/>
      <c r="G53" s="72">
        <v>3</v>
      </c>
      <c r="H53" s="67" t="s">
        <v>38</v>
      </c>
      <c r="I53" s="68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73"/>
      <c r="V53" s="73"/>
      <c r="W53" s="73"/>
      <c r="X53" s="73"/>
      <c r="Y53" s="73"/>
      <c r="Z53" s="70"/>
      <c r="AA53" s="71"/>
      <c r="AB53" s="362">
        <f>[4]Profesional!I105</f>
        <v>0</v>
      </c>
      <c r="AC53" s="363"/>
      <c r="AD53" s="363"/>
      <c r="AE53" s="363"/>
      <c r="AF53" s="363"/>
      <c r="AG53" s="363"/>
      <c r="AH53" s="364"/>
    </row>
    <row r="54" spans="2:39" ht="20.25" customHeight="1" x14ac:dyDescent="0.35">
      <c r="B54" s="65"/>
      <c r="C54" s="74"/>
      <c r="D54" s="75"/>
      <c r="E54" s="75"/>
      <c r="F54" s="76"/>
      <c r="G54" s="72">
        <v>4</v>
      </c>
      <c r="H54" s="77" t="s">
        <v>39</v>
      </c>
      <c r="I54" s="68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73"/>
      <c r="V54" s="73"/>
      <c r="W54" s="73"/>
      <c r="X54" s="73"/>
      <c r="Y54" s="73"/>
      <c r="Z54" s="70"/>
      <c r="AA54" s="71"/>
      <c r="AB54" s="362">
        <f>[4]Profesional!G122+[4]Profesional!G152+[4]Profesional!G168+[4]Profesional!H185</f>
        <v>25</v>
      </c>
      <c r="AC54" s="363"/>
      <c r="AD54" s="363"/>
      <c r="AE54" s="363"/>
      <c r="AF54" s="363"/>
      <c r="AG54" s="363"/>
      <c r="AH54" s="364"/>
    </row>
    <row r="55" spans="2:39" ht="17.25" customHeight="1" x14ac:dyDescent="0.35">
      <c r="B55" s="65"/>
      <c r="C55" s="396"/>
      <c r="D55" s="397"/>
      <c r="E55" s="397"/>
      <c r="F55" s="398"/>
      <c r="G55" s="365">
        <v>5</v>
      </c>
      <c r="H55" s="379" t="s">
        <v>40</v>
      </c>
      <c r="I55" s="380"/>
      <c r="J55" s="380"/>
      <c r="K55" s="380"/>
      <c r="L55" s="380"/>
      <c r="M55" s="380"/>
      <c r="N55" s="380"/>
      <c r="O55" s="380"/>
      <c r="P55" s="380"/>
      <c r="Q55" s="380"/>
      <c r="R55" s="380"/>
      <c r="S55" s="380"/>
      <c r="T55" s="380"/>
      <c r="U55" s="380"/>
      <c r="V55" s="380"/>
      <c r="W55" s="380"/>
      <c r="X55" s="380"/>
      <c r="Y55" s="380"/>
      <c r="Z55" s="380"/>
      <c r="AA55" s="381"/>
      <c r="AB55" s="399">
        <f>SUM(AB49:AH54)</f>
        <v>69</v>
      </c>
      <c r="AC55" s="400"/>
      <c r="AD55" s="400"/>
      <c r="AE55" s="400"/>
      <c r="AF55" s="400"/>
      <c r="AG55" s="400"/>
      <c r="AH55" s="401"/>
    </row>
    <row r="56" spans="2:39" ht="3.75" customHeight="1" x14ac:dyDescent="0.35">
      <c r="B56" s="23"/>
      <c r="C56" s="78"/>
      <c r="D56" s="78"/>
      <c r="E56" s="78"/>
      <c r="F56" s="79"/>
      <c r="G56" s="366"/>
      <c r="H56" s="382"/>
      <c r="I56" s="383"/>
      <c r="J56" s="383"/>
      <c r="K56" s="383"/>
      <c r="L56" s="383"/>
      <c r="M56" s="383"/>
      <c r="N56" s="383"/>
      <c r="O56" s="383"/>
      <c r="P56" s="383"/>
      <c r="Q56" s="383"/>
      <c r="R56" s="383"/>
      <c r="S56" s="383"/>
      <c r="T56" s="383"/>
      <c r="U56" s="383"/>
      <c r="V56" s="383"/>
      <c r="W56" s="383"/>
      <c r="X56" s="383"/>
      <c r="Y56" s="383"/>
      <c r="Z56" s="383"/>
      <c r="AA56" s="384"/>
      <c r="AB56" s="402"/>
      <c r="AC56" s="403"/>
      <c r="AD56" s="403"/>
      <c r="AE56" s="403"/>
      <c r="AF56" s="403"/>
      <c r="AG56" s="403"/>
      <c r="AH56" s="404"/>
    </row>
    <row r="57" spans="2:39" ht="6" customHeight="1" x14ac:dyDescent="0.35">
      <c r="B57" s="1"/>
      <c r="C57" s="2"/>
      <c r="D57" s="2"/>
      <c r="E57" s="2"/>
      <c r="F57" s="3"/>
      <c r="G57" s="80"/>
      <c r="H57" s="81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82"/>
      <c r="AB57" s="362">
        <f>[4]Pembelajaran!H12</f>
        <v>36</v>
      </c>
      <c r="AC57" s="363"/>
      <c r="AD57" s="363"/>
      <c r="AE57" s="363"/>
      <c r="AF57" s="363"/>
      <c r="AG57" s="363"/>
      <c r="AH57" s="364"/>
    </row>
    <row r="58" spans="2:39" ht="20.25" customHeight="1" x14ac:dyDescent="0.35">
      <c r="B58" s="83" t="s">
        <v>41</v>
      </c>
      <c r="C58" s="17" t="s">
        <v>33</v>
      </c>
      <c r="D58" s="6"/>
      <c r="E58" s="6"/>
      <c r="F58" s="7"/>
      <c r="G58" s="61">
        <v>6</v>
      </c>
      <c r="H58" s="84" t="s">
        <v>42</v>
      </c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362"/>
      <c r="AC58" s="363"/>
      <c r="AD58" s="363"/>
      <c r="AE58" s="363"/>
      <c r="AF58" s="363"/>
      <c r="AG58" s="363"/>
      <c r="AH58" s="364"/>
    </row>
    <row r="59" spans="2:39" ht="20.25" customHeight="1" x14ac:dyDescent="0.35">
      <c r="B59" s="87"/>
      <c r="C59" s="17" t="s">
        <v>43</v>
      </c>
      <c r="D59" s="6"/>
      <c r="E59" s="6"/>
      <c r="F59" s="7"/>
      <c r="G59" s="66">
        <v>7</v>
      </c>
      <c r="H59" s="77" t="s">
        <v>44</v>
      </c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362">
        <f>[4]Pembelajaran!G77+[4]Pembelajaran!G113</f>
        <v>0</v>
      </c>
      <c r="AC59" s="363"/>
      <c r="AD59" s="363"/>
      <c r="AE59" s="363"/>
      <c r="AF59" s="363"/>
      <c r="AG59" s="363"/>
      <c r="AH59" s="364"/>
    </row>
    <row r="60" spans="2:39" ht="18.75" customHeight="1" x14ac:dyDescent="0.35">
      <c r="B60" s="90"/>
      <c r="C60" s="6"/>
      <c r="D60" s="6"/>
      <c r="E60" s="6"/>
      <c r="F60" s="7"/>
      <c r="G60" s="365">
        <v>8</v>
      </c>
      <c r="H60" s="379" t="s">
        <v>45</v>
      </c>
      <c r="I60" s="380"/>
      <c r="J60" s="380"/>
      <c r="K60" s="380"/>
      <c r="L60" s="380"/>
      <c r="M60" s="380"/>
      <c r="N60" s="380"/>
      <c r="O60" s="380"/>
      <c r="P60" s="380"/>
      <c r="Q60" s="380"/>
      <c r="R60" s="380"/>
      <c r="S60" s="380"/>
      <c r="T60" s="380"/>
      <c r="U60" s="380"/>
      <c r="V60" s="380"/>
      <c r="W60" s="380"/>
      <c r="X60" s="380"/>
      <c r="Y60" s="380"/>
      <c r="Z60" s="380"/>
      <c r="AA60" s="381"/>
      <c r="AB60" s="386">
        <f>SUM(AB57:AH59)</f>
        <v>36</v>
      </c>
      <c r="AC60" s="387"/>
      <c r="AD60" s="387"/>
      <c r="AE60" s="387"/>
      <c r="AF60" s="387"/>
      <c r="AG60" s="387"/>
      <c r="AH60" s="388"/>
    </row>
    <row r="61" spans="2:39" ht="3.75" customHeight="1" x14ac:dyDescent="0.35">
      <c r="B61" s="23"/>
      <c r="C61" s="24"/>
      <c r="D61" s="24"/>
      <c r="E61" s="24"/>
      <c r="F61" s="25"/>
      <c r="G61" s="366"/>
      <c r="H61" s="382"/>
      <c r="I61" s="383"/>
      <c r="J61" s="383"/>
      <c r="K61" s="383"/>
      <c r="L61" s="383"/>
      <c r="M61" s="383"/>
      <c r="N61" s="383"/>
      <c r="O61" s="383"/>
      <c r="P61" s="383"/>
      <c r="Q61" s="383"/>
      <c r="R61" s="383"/>
      <c r="S61" s="383"/>
      <c r="T61" s="383"/>
      <c r="U61" s="383"/>
      <c r="V61" s="383"/>
      <c r="W61" s="383"/>
      <c r="X61" s="383"/>
      <c r="Y61" s="383"/>
      <c r="Z61" s="383"/>
      <c r="AA61" s="384"/>
      <c r="AB61" s="386"/>
      <c r="AC61" s="387"/>
      <c r="AD61" s="387"/>
      <c r="AE61" s="387"/>
      <c r="AF61" s="387"/>
      <c r="AG61" s="387"/>
      <c r="AH61" s="388"/>
    </row>
    <row r="62" spans="2:39" ht="4.5" customHeight="1" x14ac:dyDescent="0.35">
      <c r="B62" s="1"/>
      <c r="C62" s="2"/>
      <c r="D62" s="2"/>
      <c r="E62" s="2"/>
      <c r="F62" s="3"/>
      <c r="G62" s="357">
        <v>9</v>
      </c>
      <c r="H62" s="389" t="s">
        <v>46</v>
      </c>
      <c r="I62" s="390"/>
      <c r="J62" s="390"/>
      <c r="K62" s="390"/>
      <c r="L62" s="390"/>
      <c r="M62" s="390"/>
      <c r="N62" s="390"/>
      <c r="O62" s="390"/>
      <c r="P62" s="390"/>
      <c r="Q62" s="390"/>
      <c r="R62" s="390"/>
      <c r="S62" s="390"/>
      <c r="T62" s="390"/>
      <c r="U62" s="390"/>
      <c r="V62" s="390"/>
      <c r="W62" s="390"/>
      <c r="X62" s="390"/>
      <c r="Y62" s="390"/>
      <c r="Z62" s="390"/>
      <c r="AA62" s="391"/>
      <c r="AB62" s="395">
        <f>'[4]Pengabdian Masy-Profesi'!I26</f>
        <v>5</v>
      </c>
      <c r="AC62" s="363"/>
      <c r="AD62" s="363"/>
      <c r="AE62" s="363"/>
      <c r="AF62" s="363"/>
      <c r="AG62" s="363"/>
      <c r="AH62" s="364"/>
    </row>
    <row r="63" spans="2:39" ht="16.5" customHeight="1" x14ac:dyDescent="0.35">
      <c r="B63" s="83" t="s">
        <v>47</v>
      </c>
      <c r="C63" s="17" t="s">
        <v>48</v>
      </c>
      <c r="D63" s="6"/>
      <c r="E63" s="6"/>
      <c r="F63" s="7"/>
      <c r="G63" s="358"/>
      <c r="H63" s="392"/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  <c r="T63" s="393"/>
      <c r="U63" s="393"/>
      <c r="V63" s="393"/>
      <c r="W63" s="393"/>
      <c r="X63" s="393"/>
      <c r="Y63" s="393"/>
      <c r="Z63" s="393"/>
      <c r="AA63" s="394"/>
      <c r="AB63" s="362"/>
      <c r="AC63" s="363"/>
      <c r="AD63" s="363"/>
      <c r="AE63" s="363"/>
      <c r="AF63" s="363"/>
      <c r="AG63" s="363"/>
      <c r="AH63" s="364"/>
    </row>
    <row r="64" spans="2:39" ht="18.75" customHeight="1" x14ac:dyDescent="0.35">
      <c r="B64" s="91"/>
      <c r="C64" s="17" t="s">
        <v>49</v>
      </c>
      <c r="D64" s="6"/>
      <c r="E64" s="6"/>
      <c r="F64" s="7"/>
      <c r="G64" s="66">
        <v>10</v>
      </c>
      <c r="H64" s="77" t="s">
        <v>50</v>
      </c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362">
        <f>'[4]Pengabdian Masy-Profesi'!H54</f>
        <v>0</v>
      </c>
      <c r="AC64" s="363"/>
      <c r="AD64" s="363"/>
      <c r="AE64" s="363"/>
      <c r="AF64" s="363"/>
      <c r="AG64" s="363"/>
      <c r="AH64" s="364"/>
      <c r="AM64" s="477"/>
    </row>
    <row r="65" spans="2:34" ht="20.25" customHeight="1" x14ac:dyDescent="0.35">
      <c r="B65" s="91"/>
      <c r="C65" s="17" t="s">
        <v>51</v>
      </c>
      <c r="D65" s="6"/>
      <c r="E65" s="6"/>
      <c r="F65" s="7"/>
      <c r="G65" s="66">
        <v>11</v>
      </c>
      <c r="H65" s="77" t="s">
        <v>52</v>
      </c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362">
        <f>'[4]Pengabdian Masy-Profesi'!G89</f>
        <v>2</v>
      </c>
      <c r="AC65" s="363"/>
      <c r="AD65" s="363"/>
      <c r="AE65" s="363"/>
      <c r="AF65" s="363"/>
      <c r="AG65" s="363"/>
      <c r="AH65" s="364"/>
    </row>
    <row r="66" spans="2:34" ht="20.25" customHeight="1" x14ac:dyDescent="0.35">
      <c r="B66" s="90"/>
      <c r="C66" s="92"/>
      <c r="D66" s="6"/>
      <c r="E66" s="6"/>
      <c r="F66" s="7"/>
      <c r="G66" s="66">
        <v>12</v>
      </c>
      <c r="H66" s="77" t="s">
        <v>53</v>
      </c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362">
        <f>'[4]Pengabdian Masy-Profesi'!G125</f>
        <v>0</v>
      </c>
      <c r="AC66" s="363"/>
      <c r="AD66" s="363"/>
      <c r="AE66" s="363"/>
      <c r="AF66" s="363"/>
      <c r="AG66" s="363"/>
      <c r="AH66" s="364"/>
    </row>
    <row r="67" spans="2:34" ht="15" customHeight="1" x14ac:dyDescent="0.35">
      <c r="B67" s="93"/>
      <c r="C67" s="6"/>
      <c r="D67" s="6"/>
      <c r="E67" s="6"/>
      <c r="F67" s="7"/>
      <c r="G67" s="365">
        <v>13</v>
      </c>
      <c r="H67" s="379" t="s">
        <v>54</v>
      </c>
      <c r="I67" s="380"/>
      <c r="J67" s="380"/>
      <c r="K67" s="380"/>
      <c r="L67" s="380"/>
      <c r="M67" s="380"/>
      <c r="N67" s="380"/>
      <c r="O67" s="380"/>
      <c r="P67" s="380"/>
      <c r="Q67" s="380"/>
      <c r="R67" s="380"/>
      <c r="S67" s="380"/>
      <c r="T67" s="380"/>
      <c r="U67" s="380"/>
      <c r="V67" s="380"/>
      <c r="W67" s="380"/>
      <c r="X67" s="380"/>
      <c r="Y67" s="380"/>
      <c r="Z67" s="380"/>
      <c r="AA67" s="381"/>
      <c r="AB67" s="385">
        <f>SUM(AB62:AH66)</f>
        <v>7</v>
      </c>
      <c r="AC67" s="371"/>
      <c r="AD67" s="371"/>
      <c r="AE67" s="371"/>
      <c r="AF67" s="371"/>
      <c r="AG67" s="371"/>
      <c r="AH67" s="372"/>
    </row>
    <row r="68" spans="2:34" ht="3.75" customHeight="1" x14ac:dyDescent="0.35">
      <c r="B68" s="23"/>
      <c r="C68" s="24"/>
      <c r="D68" s="24"/>
      <c r="E68" s="24"/>
      <c r="F68" s="25"/>
      <c r="G68" s="366"/>
      <c r="H68" s="382"/>
      <c r="I68" s="383"/>
      <c r="J68" s="383"/>
      <c r="K68" s="383"/>
      <c r="L68" s="383"/>
      <c r="M68" s="383"/>
      <c r="N68" s="383"/>
      <c r="O68" s="383"/>
      <c r="P68" s="383"/>
      <c r="Q68" s="383"/>
      <c r="R68" s="383"/>
      <c r="S68" s="383"/>
      <c r="T68" s="383"/>
      <c r="U68" s="383"/>
      <c r="V68" s="383"/>
      <c r="W68" s="383"/>
      <c r="X68" s="383"/>
      <c r="Y68" s="383"/>
      <c r="Z68" s="383"/>
      <c r="AA68" s="384"/>
      <c r="AB68" s="370"/>
      <c r="AC68" s="371"/>
      <c r="AD68" s="371"/>
      <c r="AE68" s="371"/>
      <c r="AF68" s="371"/>
      <c r="AG68" s="371"/>
      <c r="AH68" s="372"/>
    </row>
    <row r="69" spans="2:34" ht="20.25" customHeight="1" x14ac:dyDescent="0.35">
      <c r="B69" s="94" t="s">
        <v>55</v>
      </c>
      <c r="C69" s="95" t="s">
        <v>48</v>
      </c>
      <c r="D69" s="2"/>
      <c r="E69" s="2"/>
      <c r="F69" s="3"/>
      <c r="G69" s="66">
        <v>14</v>
      </c>
      <c r="H69" s="77" t="s">
        <v>56</v>
      </c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88"/>
      <c r="AA69" s="89"/>
      <c r="AB69" s="362">
        <f>'[4]Publikasi '!J12</f>
        <v>12</v>
      </c>
      <c r="AC69" s="363"/>
      <c r="AD69" s="363"/>
      <c r="AE69" s="363"/>
      <c r="AF69" s="363"/>
      <c r="AG69" s="363"/>
      <c r="AH69" s="364"/>
    </row>
    <row r="70" spans="2:34" ht="20.25" customHeight="1" x14ac:dyDescent="0.35">
      <c r="B70" s="91"/>
      <c r="C70" s="17" t="s">
        <v>57</v>
      </c>
      <c r="D70" s="6"/>
      <c r="E70" s="6"/>
      <c r="F70" s="7"/>
      <c r="G70" s="66">
        <v>15</v>
      </c>
      <c r="H70" s="77" t="s">
        <v>58</v>
      </c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88"/>
      <c r="AA70" s="89"/>
      <c r="AB70" s="362">
        <f>'[4]Publikasi '!I38</f>
        <v>0</v>
      </c>
      <c r="AC70" s="363"/>
      <c r="AD70" s="363"/>
      <c r="AE70" s="363"/>
      <c r="AF70" s="363"/>
      <c r="AG70" s="363"/>
      <c r="AH70" s="364"/>
    </row>
    <row r="71" spans="2:34" ht="20.25" customHeight="1" x14ac:dyDescent="0.35">
      <c r="B71" s="93"/>
      <c r="C71" s="92"/>
      <c r="D71" s="6"/>
      <c r="E71" s="6"/>
      <c r="F71" s="7"/>
      <c r="G71" s="66">
        <v>16</v>
      </c>
      <c r="H71" s="77" t="s">
        <v>59</v>
      </c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88"/>
      <c r="AA71" s="89"/>
      <c r="AB71" s="362">
        <f>'[4]Publikasi '!I52</f>
        <v>0</v>
      </c>
      <c r="AC71" s="363"/>
      <c r="AD71" s="363"/>
      <c r="AE71" s="363"/>
      <c r="AF71" s="363"/>
      <c r="AG71" s="363"/>
      <c r="AH71" s="364"/>
    </row>
    <row r="72" spans="2:34" ht="20.25" customHeight="1" x14ac:dyDescent="0.35">
      <c r="B72" s="93"/>
      <c r="C72" s="92"/>
      <c r="D72" s="6"/>
      <c r="E72" s="6"/>
      <c r="F72" s="7"/>
      <c r="G72" s="66">
        <v>17</v>
      </c>
      <c r="H72" s="77" t="s">
        <v>60</v>
      </c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88"/>
      <c r="AA72" s="89"/>
      <c r="AB72" s="362">
        <f>'[4]Publikasi '!G74</f>
        <v>0</v>
      </c>
      <c r="AC72" s="363"/>
      <c r="AD72" s="363"/>
      <c r="AE72" s="363"/>
      <c r="AF72" s="363"/>
      <c r="AG72" s="363"/>
      <c r="AH72" s="364"/>
    </row>
    <row r="73" spans="2:34" ht="16.5" customHeight="1" x14ac:dyDescent="0.35">
      <c r="B73" s="93"/>
      <c r="C73" s="92"/>
      <c r="D73" s="6"/>
      <c r="E73" s="6"/>
      <c r="F73" s="7"/>
      <c r="G73" s="97">
        <v>18</v>
      </c>
      <c r="H73" s="98" t="s">
        <v>61</v>
      </c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100"/>
      <c r="AA73" s="101"/>
      <c r="AB73" s="362">
        <f>'[4]Publikasi '!F91+'[4]Publikasi '!F109+'[4]Publikasi '!F127+'[4]Publikasi '!G145</f>
        <v>0</v>
      </c>
      <c r="AC73" s="363"/>
      <c r="AD73" s="363"/>
      <c r="AE73" s="363"/>
      <c r="AF73" s="363"/>
      <c r="AG73" s="363"/>
      <c r="AH73" s="364"/>
    </row>
    <row r="74" spans="2:34" ht="18" customHeight="1" x14ac:dyDescent="0.35">
      <c r="B74" s="90"/>
      <c r="C74" s="6"/>
      <c r="D74" s="6"/>
      <c r="E74" s="6"/>
      <c r="F74" s="7"/>
      <c r="G74" s="61"/>
      <c r="H74" s="84" t="s">
        <v>62</v>
      </c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85"/>
      <c r="AA74" s="86"/>
      <c r="AB74" s="362"/>
      <c r="AC74" s="363"/>
      <c r="AD74" s="363"/>
      <c r="AE74" s="363"/>
      <c r="AF74" s="363"/>
      <c r="AG74" s="363"/>
      <c r="AH74" s="364"/>
    </row>
    <row r="75" spans="2:34" ht="16.5" customHeight="1" x14ac:dyDescent="0.35">
      <c r="B75" s="90"/>
      <c r="C75" s="6"/>
      <c r="D75" s="6"/>
      <c r="E75" s="6"/>
      <c r="F75" s="7"/>
      <c r="G75" s="365">
        <v>19</v>
      </c>
      <c r="H75" s="367" t="s">
        <v>63</v>
      </c>
      <c r="I75" s="368"/>
      <c r="J75" s="368"/>
      <c r="K75" s="368"/>
      <c r="L75" s="368"/>
      <c r="M75" s="368"/>
      <c r="N75" s="368"/>
      <c r="O75" s="368"/>
      <c r="P75" s="368"/>
      <c r="Q75" s="368"/>
      <c r="R75" s="368"/>
      <c r="S75" s="368"/>
      <c r="T75" s="368"/>
      <c r="U75" s="368"/>
      <c r="V75" s="368"/>
      <c r="W75" s="368"/>
      <c r="X75" s="368"/>
      <c r="Y75" s="368"/>
      <c r="Z75" s="368"/>
      <c r="AA75" s="369"/>
      <c r="AB75" s="373">
        <f>SUM(AB69:AH74)</f>
        <v>12</v>
      </c>
      <c r="AC75" s="374"/>
      <c r="AD75" s="374"/>
      <c r="AE75" s="374"/>
      <c r="AF75" s="374"/>
      <c r="AG75" s="374"/>
      <c r="AH75" s="375"/>
    </row>
    <row r="76" spans="2:34" ht="6" customHeight="1" x14ac:dyDescent="0.35">
      <c r="B76" s="23"/>
      <c r="C76" s="24"/>
      <c r="D76" s="24"/>
      <c r="E76" s="24"/>
      <c r="F76" s="25"/>
      <c r="G76" s="366"/>
      <c r="H76" s="367"/>
      <c r="I76" s="368"/>
      <c r="J76" s="368"/>
      <c r="K76" s="368"/>
      <c r="L76" s="368"/>
      <c r="M76" s="368"/>
      <c r="N76" s="368"/>
      <c r="O76" s="368"/>
      <c r="P76" s="368"/>
      <c r="Q76" s="368"/>
      <c r="R76" s="368"/>
      <c r="S76" s="368"/>
      <c r="T76" s="368"/>
      <c r="U76" s="368"/>
      <c r="V76" s="368"/>
      <c r="W76" s="368"/>
      <c r="X76" s="368"/>
      <c r="Y76" s="368"/>
      <c r="Z76" s="368"/>
      <c r="AA76" s="369"/>
      <c r="AB76" s="376"/>
      <c r="AC76" s="377"/>
      <c r="AD76" s="377"/>
      <c r="AE76" s="377"/>
      <c r="AF76" s="377"/>
      <c r="AG76" s="377"/>
      <c r="AH76" s="378"/>
    </row>
    <row r="77" spans="2:34" ht="6" customHeight="1" x14ac:dyDescent="0.35">
      <c r="B77" s="90"/>
      <c r="C77" s="6"/>
      <c r="D77" s="6"/>
      <c r="E77" s="6"/>
      <c r="F77" s="7"/>
      <c r="G77" s="357">
        <v>20</v>
      </c>
      <c r="H77" s="359" t="s">
        <v>64</v>
      </c>
      <c r="I77" s="360"/>
      <c r="J77" s="360"/>
      <c r="K77" s="360"/>
      <c r="L77" s="360"/>
      <c r="M77" s="360"/>
      <c r="N77" s="360"/>
      <c r="O77" s="360"/>
      <c r="P77" s="360"/>
      <c r="Q77" s="360"/>
      <c r="R77" s="360"/>
      <c r="S77" s="360"/>
      <c r="T77" s="360"/>
      <c r="U77" s="360"/>
      <c r="V77" s="360"/>
      <c r="W77" s="360"/>
      <c r="X77" s="360"/>
      <c r="Y77" s="360"/>
      <c r="Z77" s="360"/>
      <c r="AA77" s="361"/>
      <c r="AB77" s="362">
        <f>'[4]Pengembangan Ilmu'!G10</f>
        <v>6</v>
      </c>
      <c r="AC77" s="363"/>
      <c r="AD77" s="363"/>
      <c r="AE77" s="363"/>
      <c r="AF77" s="363"/>
      <c r="AG77" s="363"/>
      <c r="AH77" s="364"/>
    </row>
    <row r="78" spans="2:34" ht="16.5" customHeight="1" x14ac:dyDescent="0.35">
      <c r="B78" s="103" t="s">
        <v>65</v>
      </c>
      <c r="C78" s="92" t="s">
        <v>33</v>
      </c>
      <c r="D78" s="92"/>
      <c r="E78" s="92"/>
      <c r="F78" s="104"/>
      <c r="G78" s="358"/>
      <c r="H78" s="359"/>
      <c r="I78" s="360"/>
      <c r="J78" s="360"/>
      <c r="K78" s="360"/>
      <c r="L78" s="360"/>
      <c r="M78" s="360"/>
      <c r="N78" s="360"/>
      <c r="O78" s="360"/>
      <c r="P78" s="360"/>
      <c r="Q78" s="360"/>
      <c r="R78" s="360"/>
      <c r="S78" s="360"/>
      <c r="T78" s="360"/>
      <c r="U78" s="360"/>
      <c r="V78" s="360"/>
      <c r="W78" s="360"/>
      <c r="X78" s="360"/>
      <c r="Y78" s="360"/>
      <c r="Z78" s="360"/>
      <c r="AA78" s="361"/>
      <c r="AB78" s="362"/>
      <c r="AC78" s="363"/>
      <c r="AD78" s="363"/>
      <c r="AE78" s="363"/>
      <c r="AF78" s="363"/>
      <c r="AG78" s="363"/>
      <c r="AH78" s="364"/>
    </row>
    <row r="79" spans="2:34" ht="20.25" customHeight="1" x14ac:dyDescent="0.35">
      <c r="B79" s="105"/>
      <c r="C79" s="92" t="s">
        <v>66</v>
      </c>
      <c r="D79" s="92"/>
      <c r="E79" s="92"/>
      <c r="F79" s="104"/>
      <c r="G79" s="66">
        <v>21</v>
      </c>
      <c r="H79" s="77" t="s">
        <v>67</v>
      </c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9"/>
      <c r="AB79" s="362">
        <f>'[4]Pengembangan Ilmu'!H75</f>
        <v>51.375</v>
      </c>
      <c r="AC79" s="363"/>
      <c r="AD79" s="363"/>
      <c r="AE79" s="363"/>
      <c r="AF79" s="363"/>
      <c r="AG79" s="363"/>
      <c r="AH79" s="364"/>
    </row>
    <row r="80" spans="2:34" ht="17.25" customHeight="1" x14ac:dyDescent="0.35">
      <c r="B80" s="105"/>
      <c r="C80" s="92" t="s">
        <v>68</v>
      </c>
      <c r="D80" s="92"/>
      <c r="E80" s="92"/>
      <c r="F80" s="104"/>
      <c r="G80" s="365">
        <v>22</v>
      </c>
      <c r="H80" s="367" t="s">
        <v>69</v>
      </c>
      <c r="I80" s="368"/>
      <c r="J80" s="368"/>
      <c r="K80" s="368"/>
      <c r="L80" s="368"/>
      <c r="M80" s="368"/>
      <c r="N80" s="368"/>
      <c r="O80" s="368"/>
      <c r="P80" s="368"/>
      <c r="Q80" s="368"/>
      <c r="R80" s="368"/>
      <c r="S80" s="368"/>
      <c r="T80" s="368"/>
      <c r="U80" s="368"/>
      <c r="V80" s="368"/>
      <c r="W80" s="368"/>
      <c r="X80" s="368"/>
      <c r="Y80" s="368"/>
      <c r="Z80" s="368"/>
      <c r="AA80" s="369"/>
      <c r="AB80" s="370">
        <f>SUM(AB77:AH79)</f>
        <v>57.375</v>
      </c>
      <c r="AC80" s="371"/>
      <c r="AD80" s="371"/>
      <c r="AE80" s="371"/>
      <c r="AF80" s="371"/>
      <c r="AG80" s="371"/>
      <c r="AH80" s="372"/>
    </row>
    <row r="81" spans="2:34" ht="6" customHeight="1" x14ac:dyDescent="0.35">
      <c r="B81" s="106"/>
      <c r="C81" s="107"/>
      <c r="D81" s="107"/>
      <c r="E81" s="107"/>
      <c r="F81" s="108"/>
      <c r="G81" s="366"/>
      <c r="H81" s="367"/>
      <c r="I81" s="368"/>
      <c r="J81" s="368"/>
      <c r="K81" s="368"/>
      <c r="L81" s="368"/>
      <c r="M81" s="368"/>
      <c r="N81" s="368"/>
      <c r="O81" s="368"/>
      <c r="P81" s="368"/>
      <c r="Q81" s="368"/>
      <c r="R81" s="368"/>
      <c r="S81" s="368"/>
      <c r="T81" s="368"/>
      <c r="U81" s="368"/>
      <c r="V81" s="368"/>
      <c r="W81" s="368"/>
      <c r="X81" s="368"/>
      <c r="Y81" s="368"/>
      <c r="Z81" s="368"/>
      <c r="AA81" s="369"/>
      <c r="AB81" s="370"/>
      <c r="AC81" s="371"/>
      <c r="AD81" s="371"/>
      <c r="AE81" s="371"/>
      <c r="AF81" s="371"/>
      <c r="AG81" s="371"/>
      <c r="AH81" s="372"/>
    </row>
    <row r="82" spans="2:34" ht="6" customHeight="1" x14ac:dyDescent="0.35">
      <c r="B82" s="65"/>
      <c r="C82" s="109"/>
      <c r="D82" s="6"/>
      <c r="E82" s="6"/>
      <c r="F82" s="7"/>
      <c r="G82" s="81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82"/>
    </row>
    <row r="83" spans="2:34" ht="15.75" customHeight="1" x14ac:dyDescent="0.35">
      <c r="B83" s="87" t="s">
        <v>70</v>
      </c>
      <c r="C83" s="17" t="s">
        <v>71</v>
      </c>
      <c r="D83" s="6"/>
      <c r="E83" s="6"/>
      <c r="F83" s="7"/>
      <c r="G83" s="349" t="s">
        <v>72</v>
      </c>
      <c r="H83" s="350"/>
      <c r="I83" s="350"/>
      <c r="J83" s="350"/>
      <c r="K83" s="350"/>
      <c r="L83" s="350"/>
      <c r="M83" s="350"/>
      <c r="N83" s="350"/>
      <c r="O83" s="350"/>
      <c r="P83" s="350"/>
      <c r="Q83" s="350"/>
      <c r="R83" s="350"/>
      <c r="S83" s="350"/>
      <c r="T83" s="350"/>
      <c r="U83" s="350"/>
      <c r="V83" s="350"/>
      <c r="W83" s="350"/>
      <c r="X83" s="350"/>
      <c r="Y83" s="350"/>
      <c r="Z83" s="350"/>
      <c r="AA83" s="350"/>
      <c r="AB83" s="350"/>
      <c r="AC83" s="350"/>
      <c r="AD83" s="350"/>
      <c r="AE83" s="350"/>
      <c r="AF83" s="350"/>
      <c r="AG83" s="350"/>
      <c r="AH83" s="351"/>
    </row>
    <row r="84" spans="2:34" ht="15" customHeight="1" x14ac:dyDescent="0.35">
      <c r="B84" s="90"/>
      <c r="C84" s="110" t="s">
        <v>73</v>
      </c>
      <c r="D84" s="6"/>
      <c r="E84" s="6"/>
      <c r="F84" s="7"/>
      <c r="G84" s="349" t="s">
        <v>74</v>
      </c>
      <c r="H84" s="350"/>
      <c r="I84" s="350"/>
      <c r="J84" s="350"/>
      <c r="K84" s="350"/>
      <c r="L84" s="350"/>
      <c r="M84" s="350"/>
      <c r="N84" s="350"/>
      <c r="O84" s="350"/>
      <c r="P84" s="350"/>
      <c r="Q84" s="350"/>
      <c r="R84" s="350"/>
      <c r="S84" s="350"/>
      <c r="T84" s="350"/>
      <c r="U84" s="350"/>
      <c r="V84" s="350"/>
      <c r="W84" s="350"/>
      <c r="X84" s="350"/>
      <c r="Y84" s="350"/>
      <c r="Z84" s="350"/>
      <c r="AA84" s="350"/>
      <c r="AB84" s="350"/>
      <c r="AC84" s="350"/>
      <c r="AD84" s="350"/>
      <c r="AE84" s="350"/>
      <c r="AF84" s="350"/>
      <c r="AG84" s="350"/>
      <c r="AH84" s="351"/>
    </row>
    <row r="85" spans="2:34" ht="15.75" customHeight="1" x14ac:dyDescent="0.35">
      <c r="B85" s="90"/>
      <c r="C85" s="6"/>
      <c r="D85" s="6"/>
      <c r="E85" s="6"/>
      <c r="F85" s="7"/>
      <c r="G85" s="349"/>
      <c r="H85" s="350"/>
      <c r="I85" s="350"/>
      <c r="J85" s="350"/>
      <c r="K85" s="350"/>
      <c r="L85" s="350"/>
      <c r="M85" s="350"/>
      <c r="N85" s="350"/>
      <c r="O85" s="350"/>
      <c r="P85" s="350"/>
      <c r="Q85" s="350"/>
      <c r="R85" s="350"/>
      <c r="S85" s="350"/>
      <c r="T85" s="350"/>
      <c r="U85" s="350"/>
      <c r="V85" s="350"/>
      <c r="W85" s="350"/>
      <c r="X85" s="350"/>
      <c r="Y85" s="350"/>
      <c r="Z85" s="350"/>
      <c r="AA85" s="350"/>
      <c r="AB85" s="350"/>
      <c r="AC85" s="350"/>
      <c r="AD85" s="350"/>
      <c r="AE85" s="350"/>
      <c r="AF85" s="350"/>
      <c r="AG85" s="350"/>
      <c r="AH85" s="351"/>
    </row>
    <row r="86" spans="2:34" ht="15" customHeight="1" x14ac:dyDescent="0.35">
      <c r="B86" s="90"/>
      <c r="C86" s="6"/>
      <c r="D86" s="6"/>
      <c r="E86" s="6"/>
      <c r="F86" s="7"/>
      <c r="G86" s="349"/>
      <c r="H86" s="350"/>
      <c r="I86" s="350"/>
      <c r="J86" s="350"/>
      <c r="K86" s="350"/>
      <c r="L86" s="350"/>
      <c r="M86" s="350"/>
      <c r="N86" s="350"/>
      <c r="O86" s="350"/>
      <c r="P86" s="350"/>
      <c r="Q86" s="350"/>
      <c r="R86" s="350"/>
      <c r="S86" s="350"/>
      <c r="T86" s="350"/>
      <c r="U86" s="350"/>
      <c r="V86" s="350"/>
      <c r="W86" s="350"/>
      <c r="X86" s="350"/>
      <c r="Y86" s="350"/>
      <c r="Z86" s="350"/>
      <c r="AA86" s="350"/>
      <c r="AB86" s="350"/>
      <c r="AC86" s="350"/>
      <c r="AD86" s="350"/>
      <c r="AE86" s="350"/>
      <c r="AF86" s="350"/>
      <c r="AG86" s="350"/>
      <c r="AH86" s="351"/>
    </row>
    <row r="87" spans="2:34" ht="6" customHeight="1" x14ac:dyDescent="0.35">
      <c r="B87" s="90"/>
      <c r="C87" s="6"/>
      <c r="D87" s="6"/>
      <c r="E87" s="6"/>
      <c r="F87" s="7"/>
      <c r="G87" s="111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3"/>
    </row>
    <row r="88" spans="2:34" ht="15" customHeight="1" x14ac:dyDescent="0.35">
      <c r="B88" s="90"/>
      <c r="C88" s="6"/>
      <c r="D88" s="6"/>
      <c r="E88" s="6"/>
      <c r="F88" s="7"/>
      <c r="G88" s="352" t="s">
        <v>87</v>
      </c>
      <c r="H88" s="353"/>
      <c r="I88" s="353"/>
      <c r="J88" s="353"/>
      <c r="K88" s="353"/>
      <c r="L88" s="353"/>
      <c r="M88" s="353"/>
      <c r="N88" s="353"/>
      <c r="O88" s="353"/>
      <c r="P88" s="353"/>
      <c r="Q88" s="353"/>
      <c r="R88" s="353"/>
      <c r="S88" s="353"/>
      <c r="T88" s="353"/>
      <c r="U88" s="353"/>
      <c r="V88" s="353"/>
      <c r="W88" s="353"/>
      <c r="X88" s="353"/>
      <c r="Y88" s="353"/>
      <c r="Z88" s="353"/>
      <c r="AA88" s="353"/>
      <c r="AB88" s="353"/>
      <c r="AC88" s="353"/>
      <c r="AD88" s="353"/>
      <c r="AE88" s="353"/>
      <c r="AF88" s="353"/>
      <c r="AG88" s="353"/>
      <c r="AH88" s="354"/>
    </row>
    <row r="89" spans="2:34" ht="8.25" customHeight="1" x14ac:dyDescent="0.35">
      <c r="B89" s="90"/>
      <c r="C89" s="6"/>
      <c r="D89" s="6"/>
      <c r="E89" s="6"/>
      <c r="F89" s="7"/>
      <c r="G89" s="114"/>
      <c r="H89" s="115"/>
      <c r="I89" s="115"/>
      <c r="J89" s="115"/>
      <c r="K89" s="115"/>
      <c r="L89" s="115"/>
      <c r="M89" s="115"/>
      <c r="N89" s="355"/>
      <c r="O89" s="355"/>
      <c r="P89" s="355"/>
      <c r="Q89" s="355"/>
      <c r="R89" s="355"/>
      <c r="S89" s="355"/>
      <c r="T89" s="355"/>
      <c r="U89" s="355"/>
      <c r="V89" s="355"/>
      <c r="W89" s="355"/>
      <c r="X89" s="115"/>
      <c r="Y89" s="355"/>
      <c r="Z89" s="355"/>
      <c r="AA89" s="355"/>
      <c r="AB89" s="355"/>
      <c r="AC89" s="355"/>
      <c r="AD89" s="355"/>
      <c r="AE89" s="355"/>
      <c r="AF89" s="355"/>
      <c r="AG89" s="355"/>
      <c r="AH89" s="356"/>
    </row>
    <row r="90" spans="2:34" ht="18" customHeight="1" x14ac:dyDescent="0.35">
      <c r="B90" s="90"/>
      <c r="C90" s="6"/>
      <c r="D90" s="6"/>
      <c r="E90" s="6"/>
      <c r="F90" s="7"/>
      <c r="G90" s="114" t="s">
        <v>76</v>
      </c>
      <c r="H90" s="115"/>
      <c r="I90" s="115"/>
      <c r="J90" s="115"/>
      <c r="K90" s="115"/>
      <c r="L90" s="116"/>
      <c r="M90" s="115"/>
      <c r="N90" s="115" t="s">
        <v>14</v>
      </c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7"/>
    </row>
    <row r="91" spans="2:34" ht="15" customHeight="1" x14ac:dyDescent="0.35">
      <c r="B91" s="90"/>
      <c r="C91" s="6"/>
      <c r="D91" s="6"/>
      <c r="E91" s="6"/>
      <c r="F91" s="7"/>
      <c r="G91" s="114"/>
      <c r="H91" s="115"/>
      <c r="I91" s="115"/>
      <c r="J91" s="115"/>
      <c r="K91" s="115"/>
      <c r="L91" s="116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7"/>
    </row>
    <row r="92" spans="2:34" ht="15" customHeight="1" x14ac:dyDescent="0.35">
      <c r="B92" s="90"/>
      <c r="C92" s="6"/>
      <c r="D92" s="6"/>
      <c r="E92" s="6"/>
      <c r="F92" s="7"/>
      <c r="G92" s="114"/>
      <c r="H92" s="115"/>
      <c r="I92" s="115"/>
      <c r="J92" s="115"/>
      <c r="K92" s="115"/>
      <c r="L92" s="116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7"/>
    </row>
    <row r="93" spans="2:34" ht="15" customHeight="1" x14ac:dyDescent="0.35">
      <c r="B93" s="90"/>
      <c r="C93" s="6"/>
      <c r="D93" s="6"/>
      <c r="E93" s="6"/>
      <c r="F93" s="7"/>
      <c r="G93" s="114" t="s">
        <v>77</v>
      </c>
      <c r="H93" s="115"/>
      <c r="I93" s="115"/>
      <c r="J93" s="115"/>
      <c r="K93" s="115"/>
      <c r="L93" s="116"/>
      <c r="M93" s="115" t="s">
        <v>78</v>
      </c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7"/>
    </row>
    <row r="94" spans="2:34" ht="12.75" customHeight="1" x14ac:dyDescent="0.35">
      <c r="B94" s="90"/>
      <c r="C94" s="6"/>
      <c r="D94" s="6"/>
      <c r="E94" s="6"/>
      <c r="F94" s="7"/>
      <c r="G94" s="114"/>
      <c r="H94" s="115"/>
      <c r="I94" s="115"/>
      <c r="J94" s="115"/>
      <c r="K94" s="115"/>
      <c r="L94" s="116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7"/>
    </row>
    <row r="95" spans="2:34" ht="12.75" customHeight="1" x14ac:dyDescent="0.35">
      <c r="B95" s="90"/>
      <c r="C95" s="6"/>
      <c r="D95" s="6"/>
      <c r="E95" s="6"/>
      <c r="F95" s="7"/>
      <c r="G95" s="26" t="s">
        <v>79</v>
      </c>
      <c r="H95" s="115"/>
      <c r="I95" s="115"/>
      <c r="J95" s="115"/>
      <c r="K95" s="115"/>
      <c r="L95" s="116"/>
      <c r="M95" s="115"/>
      <c r="N95" s="115" t="s">
        <v>80</v>
      </c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7"/>
    </row>
    <row r="96" spans="2:34" ht="7.5" customHeight="1" x14ac:dyDescent="0.35">
      <c r="B96" s="23"/>
      <c r="C96" s="24"/>
      <c r="D96" s="24"/>
      <c r="E96" s="24"/>
      <c r="F96" s="25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64"/>
    </row>
    <row r="97" spans="2:34" ht="6" customHeight="1" x14ac:dyDescent="0.35">
      <c r="B97" s="1"/>
      <c r="C97" s="2"/>
      <c r="D97" s="2"/>
      <c r="E97" s="2"/>
      <c r="F97" s="2"/>
      <c r="G97" s="81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82"/>
    </row>
    <row r="98" spans="2:34" ht="20.25" customHeight="1" x14ac:dyDescent="0.35">
      <c r="B98" s="93" t="s">
        <v>81</v>
      </c>
      <c r="C98" s="92" t="s">
        <v>82</v>
      </c>
      <c r="D98" s="118"/>
      <c r="E98" s="6"/>
      <c r="F98" s="6"/>
      <c r="G98" s="119" t="s">
        <v>83</v>
      </c>
      <c r="H98" s="120" t="s">
        <v>84</v>
      </c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1"/>
    </row>
    <row r="99" spans="2:34" ht="20.25" customHeight="1" x14ac:dyDescent="0.35">
      <c r="B99" s="93"/>
      <c r="C99" s="92"/>
      <c r="D99" s="118"/>
      <c r="E99" s="6"/>
      <c r="F99" s="6"/>
      <c r="G99" s="122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59"/>
    </row>
    <row r="100" spans="2:34" ht="6" customHeight="1" x14ac:dyDescent="0.35">
      <c r="B100" s="23"/>
      <c r="C100" s="24"/>
      <c r="D100" s="24"/>
      <c r="E100" s="24"/>
      <c r="F100" s="24"/>
      <c r="G100" s="345"/>
      <c r="H100" s="346"/>
      <c r="I100" s="346"/>
      <c r="J100" s="346"/>
      <c r="K100" s="346"/>
      <c r="L100" s="346"/>
      <c r="M100" s="346"/>
      <c r="N100" s="346"/>
      <c r="O100" s="346"/>
      <c r="P100" s="346"/>
      <c r="Q100" s="346"/>
      <c r="R100" s="346"/>
      <c r="S100" s="346"/>
      <c r="T100" s="346"/>
      <c r="U100" s="346"/>
      <c r="V100" s="346"/>
      <c r="W100" s="346"/>
      <c r="X100" s="346"/>
      <c r="Y100" s="346"/>
      <c r="Z100" s="346"/>
      <c r="AA100" s="346"/>
      <c r="AB100" s="346"/>
      <c r="AC100" s="346"/>
      <c r="AD100" s="346"/>
      <c r="AE100" s="346"/>
      <c r="AF100" s="346"/>
      <c r="AG100" s="346"/>
      <c r="AH100" s="347"/>
    </row>
    <row r="101" spans="2:34" ht="20.25" customHeight="1" x14ac:dyDescent="0.35">
      <c r="G101" s="123"/>
      <c r="H101" s="123"/>
      <c r="I101" s="123"/>
      <c r="J101" s="123"/>
      <c r="K101" s="123"/>
      <c r="L101" s="123"/>
      <c r="M101" s="123"/>
      <c r="N101" s="348"/>
      <c r="O101" s="348"/>
      <c r="P101" s="348"/>
      <c r="Q101" s="348"/>
      <c r="R101" s="348"/>
      <c r="S101" s="348"/>
      <c r="T101" s="348"/>
      <c r="U101" s="348"/>
      <c r="V101" s="348"/>
      <c r="W101" s="348"/>
      <c r="X101" s="123"/>
      <c r="Y101" s="348"/>
      <c r="Z101" s="348"/>
      <c r="AA101" s="348"/>
      <c r="AB101" s="348"/>
      <c r="AC101" s="348"/>
      <c r="AD101" s="348"/>
      <c r="AE101" s="348"/>
      <c r="AF101" s="348"/>
      <c r="AG101" s="348"/>
      <c r="AH101" s="3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23"/>
      <c r="H104" s="123"/>
      <c r="I104" s="123"/>
      <c r="J104" s="123"/>
      <c r="K104" s="123"/>
      <c r="N104" s="124"/>
    </row>
    <row r="105" spans="2:34" ht="20.25" customHeight="1" x14ac:dyDescent="0.35">
      <c r="G105" s="123"/>
      <c r="H105" s="123"/>
      <c r="I105" s="123"/>
      <c r="J105" s="123"/>
      <c r="K105" s="123"/>
      <c r="L105" s="124"/>
    </row>
    <row r="106" spans="2:34" ht="20.25" customHeight="1" x14ac:dyDescent="0.35">
      <c r="G106" s="123"/>
      <c r="H106" s="123"/>
      <c r="I106" s="123"/>
      <c r="J106" s="123"/>
      <c r="K106" s="123"/>
      <c r="L106" s="124"/>
    </row>
    <row r="107" spans="2:34" ht="20.25" customHeight="1" x14ac:dyDescent="0.35">
      <c r="G107" s="123"/>
      <c r="H107" s="123"/>
      <c r="I107" s="123"/>
      <c r="J107" s="123"/>
      <c r="K107" s="123"/>
      <c r="L107" s="124"/>
    </row>
    <row r="108" spans="2:34" ht="20.25" customHeight="1" x14ac:dyDescent="0.35">
      <c r="G108" s="123"/>
      <c r="H108" s="123"/>
      <c r="I108" s="123"/>
      <c r="J108" s="123"/>
      <c r="K108" s="123"/>
      <c r="N108" s="124"/>
    </row>
    <row r="109" spans="2:34" ht="20.25" customHeight="1" x14ac:dyDescent="0.35">
      <c r="G109" s="123"/>
      <c r="H109" s="123"/>
      <c r="I109" s="123"/>
      <c r="J109" s="123"/>
      <c r="K109" s="123"/>
      <c r="L109" s="124"/>
    </row>
    <row r="110" spans="2:34" ht="20.25" customHeight="1" x14ac:dyDescent="0.35">
      <c r="G110" s="123"/>
      <c r="H110" s="123"/>
      <c r="I110" s="123"/>
      <c r="J110" s="123"/>
      <c r="K110" s="123"/>
      <c r="N110" s="124"/>
    </row>
    <row r="111" spans="2:34" ht="6" customHeight="1" x14ac:dyDescent="0.35"/>
    <row r="123" spans="2:34" ht="6" customHeight="1" x14ac:dyDescent="0.35"/>
    <row r="124" spans="2:34" ht="20.25" customHeight="1" x14ac:dyDescent="0.35"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F124" s="125"/>
      <c r="AG124" s="125"/>
      <c r="AH124" s="125"/>
    </row>
    <row r="125" spans="2:34" x14ac:dyDescent="0.35">
      <c r="B125" s="123"/>
      <c r="C125" s="123"/>
      <c r="D125" s="123"/>
      <c r="E125" s="123"/>
      <c r="F125" s="123"/>
      <c r="G125" s="123"/>
      <c r="H125" s="123"/>
    </row>
    <row r="126" spans="2:34" ht="20.25" customHeight="1" x14ac:dyDescent="0.35">
      <c r="B126" s="124"/>
      <c r="C126" s="126"/>
      <c r="D126" s="126"/>
      <c r="E126" s="126"/>
      <c r="F126" s="126"/>
      <c r="G126" s="126"/>
      <c r="H126" s="127"/>
      <c r="I126" s="128"/>
    </row>
    <row r="127" spans="2:34" ht="12" customHeight="1" x14ac:dyDescent="0.35">
      <c r="B127" s="124"/>
      <c r="C127" s="126"/>
      <c r="D127" s="126"/>
      <c r="E127" s="126"/>
      <c r="F127" s="126"/>
      <c r="G127" s="126"/>
      <c r="H127" s="127"/>
    </row>
    <row r="128" spans="2:34" ht="20.25" customHeight="1" x14ac:dyDescent="0.35">
      <c r="B128" s="124"/>
      <c r="C128" s="126"/>
      <c r="D128" s="126"/>
      <c r="E128" s="126"/>
      <c r="F128" s="126"/>
      <c r="G128" s="126"/>
      <c r="H128" s="127"/>
      <c r="I128" s="128"/>
    </row>
    <row r="129" spans="2:9" ht="12" customHeight="1" x14ac:dyDescent="0.35">
      <c r="B129" s="124"/>
      <c r="C129" s="126"/>
      <c r="D129" s="126"/>
      <c r="E129" s="126"/>
      <c r="F129" s="126"/>
      <c r="G129" s="126"/>
      <c r="H129" s="127"/>
    </row>
    <row r="130" spans="2:9" ht="20.25" customHeight="1" x14ac:dyDescent="0.35">
      <c r="B130" s="124"/>
      <c r="C130" s="126"/>
      <c r="D130" s="126"/>
      <c r="E130" s="126"/>
      <c r="F130" s="126"/>
      <c r="G130" s="126"/>
      <c r="H130" s="127"/>
      <c r="I130" s="128"/>
    </row>
    <row r="131" spans="2:9" ht="12" customHeight="1" x14ac:dyDescent="0.35">
      <c r="B131" s="124"/>
      <c r="C131" s="126"/>
      <c r="D131" s="126"/>
      <c r="E131" s="126"/>
      <c r="F131" s="126"/>
      <c r="G131" s="126"/>
      <c r="H131" s="127"/>
    </row>
    <row r="132" spans="2:9" ht="20.25" customHeight="1" x14ac:dyDescent="0.35">
      <c r="B132" s="124"/>
      <c r="C132" s="126"/>
      <c r="D132" s="126"/>
      <c r="E132" s="126"/>
      <c r="F132" s="126"/>
      <c r="G132" s="126"/>
      <c r="H132" s="127"/>
      <c r="I132" s="128"/>
    </row>
    <row r="133" spans="2:9" ht="12" customHeight="1" x14ac:dyDescent="0.35">
      <c r="B133" s="123"/>
      <c r="C133" s="123"/>
      <c r="D133" s="123"/>
      <c r="E133" s="123"/>
      <c r="F133" s="123"/>
      <c r="G133" s="123"/>
    </row>
    <row r="134" spans="2:9" ht="20.25" customHeight="1" x14ac:dyDescent="0.35">
      <c r="B134" s="123"/>
      <c r="C134" s="123"/>
      <c r="D134" s="123"/>
      <c r="E134" s="123"/>
      <c r="F134" s="123"/>
      <c r="G134" s="123"/>
      <c r="I134" s="128"/>
    </row>
    <row r="135" spans="2:9" ht="12" customHeight="1" x14ac:dyDescent="0.35">
      <c r="I135" s="128"/>
    </row>
    <row r="136" spans="2:9" ht="20.25" customHeight="1" x14ac:dyDescent="0.35">
      <c r="B136" s="123"/>
      <c r="C136" s="123"/>
      <c r="D136" s="123"/>
      <c r="E136" s="123"/>
      <c r="F136" s="123"/>
      <c r="I136" s="128"/>
    </row>
    <row r="137" spans="2:9" ht="12" customHeight="1" x14ac:dyDescent="0.35">
      <c r="B137" s="123"/>
      <c r="C137" s="123"/>
      <c r="D137" s="123"/>
      <c r="E137" s="123"/>
      <c r="F137" s="123"/>
      <c r="I137" s="128"/>
    </row>
    <row r="138" spans="2:9" ht="20.25" customHeight="1" x14ac:dyDescent="0.35">
      <c r="B138" s="123"/>
      <c r="C138" s="123"/>
      <c r="D138" s="123"/>
      <c r="E138" s="123"/>
      <c r="F138" s="123"/>
      <c r="I138" s="128"/>
    </row>
    <row r="139" spans="2:9" ht="12" customHeight="1" x14ac:dyDescent="0.35">
      <c r="B139" s="123"/>
      <c r="C139" s="123"/>
      <c r="D139" s="123"/>
      <c r="E139" s="123"/>
      <c r="F139" s="123"/>
      <c r="I139" s="128"/>
    </row>
    <row r="140" spans="2:9" ht="20.25" customHeight="1" x14ac:dyDescent="0.35">
      <c r="B140" s="123"/>
      <c r="C140" s="123"/>
      <c r="D140" s="123"/>
      <c r="E140" s="123"/>
      <c r="F140" s="123"/>
      <c r="I140" s="128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23"/>
      <c r="C145" s="123"/>
      <c r="D145" s="123"/>
      <c r="E145" s="123"/>
      <c r="F145" s="123"/>
      <c r="I145" s="128"/>
    </row>
    <row r="146" spans="2:34" ht="6" customHeight="1" x14ac:dyDescent="0.35"/>
    <row r="147" spans="2:34" ht="6" customHeight="1" x14ac:dyDescent="0.35"/>
    <row r="148" spans="2:34" x14ac:dyDescent="0.35">
      <c r="B148" s="129"/>
      <c r="C148" s="123"/>
      <c r="I148" s="128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23"/>
    </row>
    <row r="152" spans="2:34" ht="6" customHeight="1" x14ac:dyDescent="0.35"/>
    <row r="154" spans="2:34" ht="20.25" customHeight="1" x14ac:dyDescent="0.35"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26"/>
      <c r="AG154" s="126"/>
      <c r="AH154" s="127"/>
    </row>
    <row r="155" spans="2:34" ht="20.25" customHeight="1" x14ac:dyDescent="0.35"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127"/>
    </row>
    <row r="156" spans="2:34" ht="20.25" customHeight="1" x14ac:dyDescent="0.35"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127"/>
    </row>
    <row r="157" spans="2:34" ht="20.25" customHeight="1" x14ac:dyDescent="0.35"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7"/>
    </row>
    <row r="158" spans="2:34" x14ac:dyDescent="0.35"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  <c r="AA158" s="123"/>
      <c r="AB158" s="123"/>
      <c r="AC158" s="123"/>
      <c r="AD158" s="123"/>
      <c r="AE158" s="123"/>
      <c r="AF158" s="123"/>
      <c r="AG158" s="123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B8FC7-06DF-47B2-99CB-F267F968DB26}">
  <sheetPr>
    <tabColor theme="1"/>
  </sheetPr>
  <dimension ref="B2:AH158"/>
  <sheetViews>
    <sheetView showGridLines="0" topLeftCell="A47" zoomScale="52" zoomScaleNormal="75" workbookViewId="0">
      <selection activeCell="AJ98" sqref="AJ98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451"/>
      <c r="C2" s="4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453"/>
      <c r="C3" s="454"/>
      <c r="D3" s="457" t="s">
        <v>0</v>
      </c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9"/>
      <c r="U3" s="460" t="s">
        <v>1</v>
      </c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2"/>
    </row>
    <row r="4" spans="2:34" ht="17.5" x14ac:dyDescent="0.35">
      <c r="B4" s="453"/>
      <c r="C4" s="454"/>
      <c r="D4" s="457" t="s">
        <v>2</v>
      </c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453"/>
      <c r="C5" s="454"/>
      <c r="D5" s="463" t="s">
        <v>3</v>
      </c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464"/>
      <c r="S5" s="464"/>
      <c r="T5" s="465"/>
      <c r="U5" s="466" t="s">
        <v>4</v>
      </c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8"/>
    </row>
    <row r="6" spans="2:34" ht="12" customHeight="1" x14ac:dyDescent="0.35">
      <c r="B6" s="453"/>
      <c r="C6" s="4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469" t="s">
        <v>5</v>
      </c>
      <c r="V6" s="470"/>
      <c r="W6" s="470"/>
      <c r="X6" s="470"/>
      <c r="Y6" s="470"/>
      <c r="Z6" s="470"/>
      <c r="AA6" s="470"/>
      <c r="AB6" s="470"/>
      <c r="AC6" s="470"/>
      <c r="AD6" s="470"/>
      <c r="AE6" s="470"/>
      <c r="AF6" s="470"/>
      <c r="AG6" s="470"/>
      <c r="AH6" s="471"/>
    </row>
    <row r="7" spans="2:34" x14ac:dyDescent="0.35">
      <c r="B7" s="453"/>
      <c r="C7" s="4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472">
        <f>'[5]Form P2KB 01'!V7:X8</f>
        <v>2</v>
      </c>
      <c r="W7" s="461"/>
      <c r="X7" s="473"/>
      <c r="Y7" s="441">
        <f>'[5]Form P2KB 01'!Y7:AA8</f>
        <v>0</v>
      </c>
      <c r="Z7" s="442"/>
      <c r="AA7" s="443"/>
      <c r="AB7" s="441">
        <f>'[5]Form P2KB 01'!AB7:AD8</f>
        <v>1</v>
      </c>
      <c r="AC7" s="442"/>
      <c r="AD7" s="443"/>
      <c r="AE7" s="441">
        <f>'[5]Form P2KB 01'!AE7:AG8</f>
        <v>7</v>
      </c>
      <c r="AF7" s="442"/>
      <c r="AG7" s="443"/>
      <c r="AH7" s="14"/>
    </row>
    <row r="8" spans="2:34" ht="7.5" customHeight="1" x14ac:dyDescent="0.35">
      <c r="B8" s="453"/>
      <c r="C8" s="4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474"/>
      <c r="W8" s="475"/>
      <c r="X8" s="476"/>
      <c r="Y8" s="444"/>
      <c r="Z8" s="445"/>
      <c r="AA8" s="446"/>
      <c r="AB8" s="444"/>
      <c r="AC8" s="445"/>
      <c r="AD8" s="446"/>
      <c r="AE8" s="444"/>
      <c r="AF8" s="445"/>
      <c r="AG8" s="446"/>
      <c r="AH8" s="14"/>
    </row>
    <row r="9" spans="2:34" ht="12.75" customHeight="1" x14ac:dyDescent="0.35">
      <c r="B9" s="453"/>
      <c r="C9" s="4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447" t="s">
        <v>9</v>
      </c>
      <c r="W9" s="447"/>
      <c r="X9" s="15"/>
      <c r="Y9" s="447" t="s">
        <v>10</v>
      </c>
      <c r="Z9" s="447"/>
      <c r="AA9" s="15"/>
      <c r="AB9" s="6"/>
      <c r="AC9" s="448" t="s">
        <v>9</v>
      </c>
      <c r="AD9" s="448"/>
      <c r="AE9" s="6"/>
      <c r="AF9" s="448" t="s">
        <v>10</v>
      </c>
      <c r="AG9" s="448"/>
      <c r="AH9" s="7"/>
    </row>
    <row r="10" spans="2:34" ht="13.5" customHeight="1" x14ac:dyDescent="0.35">
      <c r="B10" s="453"/>
      <c r="C10" s="4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'[5]Form P2KB 01'!V10</f>
        <v>0</v>
      </c>
      <c r="W10" s="20">
        <f>'[5]Form P2KB 01'!W10</f>
        <v>1</v>
      </c>
      <c r="X10" s="21"/>
      <c r="Y10" s="20">
        <f>'[5]Form P2KB 01'!Y10</f>
        <v>1</v>
      </c>
      <c r="Z10" s="22">
        <f>'[5]Form P2KB 01'!Z10</f>
        <v>7</v>
      </c>
      <c r="AA10" s="449" t="s">
        <v>12</v>
      </c>
      <c r="AB10" s="450"/>
      <c r="AC10" s="20">
        <f>'[5]Form P2KB 01'!AC10</f>
        <v>1</v>
      </c>
      <c r="AD10" s="20">
        <f>'[5]Form P2KB 01'!AD10</f>
        <v>2</v>
      </c>
      <c r="AE10" s="21"/>
      <c r="AF10" s="20">
        <f>'[5]Form P2KB 01'!AF10</f>
        <v>1</v>
      </c>
      <c r="AG10" s="20">
        <f>'[5]Form P2KB 01'!AG10</f>
        <v>7</v>
      </c>
      <c r="AH10" s="7"/>
    </row>
    <row r="11" spans="2:34" ht="6" customHeight="1" x14ac:dyDescent="0.35">
      <c r="B11" s="455"/>
      <c r="C11" s="4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415" t="s">
        <v>13</v>
      </c>
      <c r="C12" s="416"/>
      <c r="D12" s="423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421"/>
      <c r="C13" s="422"/>
      <c r="D13" s="424"/>
      <c r="E13" s="26"/>
      <c r="F13" s="28">
        <f>'[5]Form P2KB 01'!F13</f>
        <v>1</v>
      </c>
      <c r="G13" s="28">
        <f>'[5]Form P2KB 01'!G13</f>
        <v>1</v>
      </c>
      <c r="H13" s="28">
        <f>'[5]Form P2KB 01'!H13</f>
        <v>0</v>
      </c>
      <c r="I13" s="29">
        <f>'[5]Form P2KB 01'!I13</f>
        <v>4</v>
      </c>
      <c r="J13" s="30"/>
      <c r="K13" s="29">
        <f>'[5]Form P2KB 01'!K13</f>
        <v>1</v>
      </c>
      <c r="L13" s="29">
        <f>'[5]Form P2KB 01'!L13</f>
        <v>8</v>
      </c>
      <c r="M13" s="29">
        <f>'[5]Form P2KB 01'!M13</f>
        <v>0</v>
      </c>
      <c r="N13" s="29">
        <f>'[5]Form P2KB 01'!N13</f>
        <v>9</v>
      </c>
      <c r="O13" s="29">
        <f>'[5]Form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415" t="s">
        <v>15</v>
      </c>
      <c r="C15" s="41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421"/>
      <c r="C16" s="422"/>
      <c r="D16" s="41" t="s">
        <v>14</v>
      </c>
      <c r="E16" s="42"/>
      <c r="F16" s="28">
        <f>'[5]Form P2KB 01'!F16</f>
        <v>1</v>
      </c>
      <c r="G16" s="28">
        <f>'[5]Form P2KB 01'!G16</f>
        <v>0</v>
      </c>
      <c r="H16" s="28">
        <f>'[5]Form P2KB 01'!H16</f>
        <v>1</v>
      </c>
      <c r="I16" s="43"/>
      <c r="J16" s="28">
        <f>'[5]Form P2KB 01'!J16</f>
        <v>1</v>
      </c>
      <c r="K16" s="28">
        <f>'[5]Form P2KB 01'!K16</f>
        <v>0</v>
      </c>
      <c r="L16" s="28">
        <f>'[5]Form P2KB 01'!L16</f>
        <v>9</v>
      </c>
      <c r="M16" s="28">
        <f>'[5]Form P2KB 01'!M16</f>
        <v>4</v>
      </c>
      <c r="N16" s="43"/>
      <c r="O16" s="28">
        <f>'[5]Form P2KB 01'!O16</f>
        <v>0</v>
      </c>
      <c r="P16" s="28">
        <f>'[5]Form P2KB 01'!P16</f>
        <v>1</v>
      </c>
      <c r="Q16" s="28">
        <f>'[5]Form P2KB 01'!Q16</f>
        <v>6</v>
      </c>
      <c r="R16" s="28">
        <f>'[5]Form P2KB 01'!R16</f>
        <v>9</v>
      </c>
      <c r="S16" s="43"/>
      <c r="T16" s="28">
        <f>'[5]Form P2KB 01'!T16</f>
        <v>0</v>
      </c>
      <c r="U16" s="434">
        <f>'[5]Form P2KB 01'!U16:V16</f>
        <v>0</v>
      </c>
      <c r="V16" s="435"/>
      <c r="W16" s="434">
        <f>'[5]Form P2KB 01'!W16:X16</f>
        <v>1</v>
      </c>
      <c r="X16" s="435"/>
      <c r="Y16" s="434">
        <f>'[5]Form P2KB 01'!Y16:Z16</f>
        <v>6</v>
      </c>
      <c r="Z16" s="435"/>
      <c r="AA16" s="434">
        <f>'[5]Form P2KB 01'!AA16:AB16</f>
        <v>9</v>
      </c>
      <c r="AB16" s="435"/>
      <c r="AC16" s="31"/>
      <c r="AD16" s="31"/>
      <c r="AE16" s="31"/>
      <c r="AF16" s="31"/>
      <c r="AG16" s="31"/>
      <c r="AH16" s="31"/>
    </row>
    <row r="17" spans="2:34" ht="6" customHeight="1" x14ac:dyDescent="0.35">
      <c r="B17" s="417"/>
      <c r="C17" s="418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415" t="s">
        <v>16</v>
      </c>
      <c r="C18" s="416"/>
      <c r="D18" s="41"/>
      <c r="E18" s="42"/>
      <c r="F18" s="419" t="str">
        <f>'[5]Form P2KB 01'!F18:AG19</f>
        <v>Teguh H. Karjadi</v>
      </c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  <c r="AC18" s="419"/>
      <c r="AD18" s="419"/>
      <c r="AE18" s="419"/>
      <c r="AF18" s="419"/>
      <c r="AG18" s="419"/>
      <c r="AH18" s="45"/>
    </row>
    <row r="19" spans="2:34" ht="15.5" x14ac:dyDescent="0.35">
      <c r="B19" s="417"/>
      <c r="C19" s="418"/>
      <c r="D19" s="34" t="s">
        <v>14</v>
      </c>
      <c r="E19" s="44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  <c r="AC19" s="420"/>
      <c r="AD19" s="420"/>
      <c r="AE19" s="420"/>
      <c r="AF19" s="420"/>
      <c r="AG19" s="420"/>
      <c r="AH19" s="46"/>
    </row>
    <row r="20" spans="2:34" ht="6.75" customHeight="1" x14ac:dyDescent="0.35">
      <c r="B20" s="436" t="s">
        <v>17</v>
      </c>
      <c r="C20" s="437"/>
      <c r="D20" s="41"/>
      <c r="E20" s="42"/>
      <c r="F20" s="419" t="str">
        <f>'[5]Form P2KB 01'!F20:AH21</f>
        <v>Surabaya, 13 Juli 1959</v>
      </c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19"/>
      <c r="AE20" s="419"/>
      <c r="AF20" s="419"/>
      <c r="AG20" s="419"/>
      <c r="AH20" s="419"/>
    </row>
    <row r="21" spans="2:34" x14ac:dyDescent="0.35">
      <c r="B21" s="438"/>
      <c r="C21" s="439"/>
      <c r="D21" s="34" t="s">
        <v>14</v>
      </c>
      <c r="E21" s="44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  <c r="AC21" s="420"/>
      <c r="AD21" s="420"/>
      <c r="AE21" s="420"/>
      <c r="AF21" s="420"/>
      <c r="AG21" s="420"/>
      <c r="AH21" s="420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440">
        <f>'[5]Form P2KB 01'!F22</f>
        <v>21744</v>
      </c>
      <c r="G22" s="440"/>
      <c r="H22" s="440"/>
      <c r="I22" s="440"/>
      <c r="J22" s="440"/>
      <c r="K22" s="440"/>
      <c r="L22" s="440"/>
      <c r="M22" s="440"/>
      <c r="N22" s="440"/>
      <c r="O22" s="440"/>
      <c r="P22" s="440"/>
      <c r="Q22" s="440"/>
      <c r="R22" s="440"/>
      <c r="S22" s="440"/>
      <c r="T22" s="440"/>
      <c r="U22" s="440"/>
      <c r="V22" s="440"/>
      <c r="W22" s="440"/>
      <c r="X22" s="440"/>
      <c r="Y22" s="440"/>
      <c r="Z22" s="440"/>
      <c r="AA22" s="440"/>
      <c r="AB22" s="440"/>
      <c r="AC22" s="440"/>
      <c r="AD22" s="440"/>
      <c r="AE22" s="440"/>
      <c r="AF22" s="440"/>
      <c r="AG22" s="440"/>
      <c r="AH22" s="440"/>
    </row>
    <row r="23" spans="2:34" ht="5.25" customHeight="1" x14ac:dyDescent="0.35">
      <c r="B23" s="415" t="s">
        <v>19</v>
      </c>
      <c r="C23" s="416"/>
      <c r="D23" s="41"/>
      <c r="E23" s="42"/>
      <c r="F23" s="419" t="str">
        <f>'[5]Form P2KB 01'!F23:AH24</f>
        <v>Alergi-Imunologi Klinik</v>
      </c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  <c r="AC23" s="419"/>
      <c r="AD23" s="419"/>
      <c r="AE23" s="419"/>
      <c r="AF23" s="419"/>
      <c r="AG23" s="419"/>
      <c r="AH23" s="419"/>
    </row>
    <row r="24" spans="2:34" x14ac:dyDescent="0.35">
      <c r="B24" s="417"/>
      <c r="C24" s="418"/>
      <c r="D24" s="34" t="s">
        <v>14</v>
      </c>
      <c r="E24" s="44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D24" s="420"/>
      <c r="AE24" s="420"/>
      <c r="AF24" s="420"/>
      <c r="AG24" s="420"/>
      <c r="AH24" s="420"/>
    </row>
    <row r="25" spans="2:34" ht="6" customHeight="1" x14ac:dyDescent="0.35">
      <c r="B25" s="415" t="s">
        <v>20</v>
      </c>
      <c r="C25" s="416"/>
      <c r="D25" s="41"/>
      <c r="E25" s="42"/>
      <c r="F25" s="433">
        <v>44755</v>
      </c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  <c r="AC25" s="419"/>
      <c r="AD25" s="419"/>
      <c r="AE25" s="419"/>
      <c r="AF25" s="419"/>
      <c r="AG25" s="419"/>
      <c r="AH25" s="419"/>
    </row>
    <row r="26" spans="2:34" ht="15" customHeight="1" x14ac:dyDescent="0.35">
      <c r="B26" s="417"/>
      <c r="C26" s="418"/>
      <c r="D26" s="34" t="s">
        <v>14</v>
      </c>
      <c r="E26" s="44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  <c r="AD26" s="420"/>
      <c r="AE26" s="420"/>
      <c r="AF26" s="420"/>
      <c r="AG26" s="420"/>
      <c r="AH26" s="420"/>
    </row>
    <row r="27" spans="2:34" ht="5.25" customHeight="1" x14ac:dyDescent="0.35">
      <c r="B27" s="48"/>
      <c r="C27" s="49"/>
      <c r="D27" s="41"/>
      <c r="E27" s="42"/>
      <c r="F27" s="419" t="str">
        <f>'[5]Form P2KB 01'!F27:AG29</f>
        <v>PP Laguna Blok B4/8 RT 04/021</v>
      </c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  <c r="AC27" s="419"/>
      <c r="AD27" s="419"/>
      <c r="AE27" s="419"/>
      <c r="AF27" s="419"/>
      <c r="AG27" s="419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6"/>
      <c r="R28" s="426"/>
      <c r="S28" s="426"/>
      <c r="T28" s="426"/>
      <c r="U28" s="426"/>
      <c r="V28" s="426"/>
      <c r="W28" s="426"/>
      <c r="X28" s="426"/>
      <c r="Y28" s="426"/>
      <c r="Z28" s="426"/>
      <c r="AA28" s="426"/>
      <c r="AB28" s="426"/>
      <c r="AC28" s="426"/>
      <c r="AD28" s="426"/>
      <c r="AE28" s="426"/>
      <c r="AF28" s="426"/>
      <c r="AG28" s="426"/>
      <c r="AH28" s="45"/>
    </row>
    <row r="29" spans="2:34" ht="3" customHeight="1" x14ac:dyDescent="0.35">
      <c r="B29" s="32"/>
      <c r="C29" s="47"/>
      <c r="D29" s="34"/>
      <c r="E29" s="44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  <c r="AC29" s="420"/>
      <c r="AD29" s="420"/>
      <c r="AE29" s="420"/>
      <c r="AF29" s="420"/>
      <c r="AG29" s="420"/>
      <c r="AH29" s="46"/>
    </row>
    <row r="30" spans="2:34" ht="19.5" customHeight="1" x14ac:dyDescent="0.35">
      <c r="B30" s="417" t="s">
        <v>22</v>
      </c>
      <c r="C30" s="418"/>
      <c r="D30" s="34" t="s">
        <v>14</v>
      </c>
      <c r="E30" s="44"/>
      <c r="F30" s="420" t="str">
        <f>'[5]Form P2KB 01'!F30:AG30</f>
        <v>Mekar Sari</v>
      </c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  <c r="AC30" s="420"/>
      <c r="AD30" s="420"/>
      <c r="AE30" s="420"/>
      <c r="AF30" s="420"/>
      <c r="AG30" s="420"/>
      <c r="AH30" s="46"/>
    </row>
    <row r="31" spans="2:34" ht="4.5" customHeight="1" x14ac:dyDescent="0.35">
      <c r="B31" s="415" t="s">
        <v>23</v>
      </c>
      <c r="C31" s="416"/>
      <c r="D31" s="41"/>
      <c r="E31" s="42"/>
      <c r="F31" s="419" t="str">
        <f>'[5]Form P2KB 01'!F31:AH32</f>
        <v>Cimanggis</v>
      </c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  <c r="AC31" s="419"/>
      <c r="AD31" s="419"/>
      <c r="AE31" s="419"/>
      <c r="AF31" s="419"/>
      <c r="AG31" s="419"/>
      <c r="AH31" s="419"/>
    </row>
    <row r="32" spans="2:34" x14ac:dyDescent="0.35">
      <c r="B32" s="417"/>
      <c r="C32" s="418"/>
      <c r="D32" s="34" t="s">
        <v>14</v>
      </c>
      <c r="E32" s="44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</row>
    <row r="33" spans="2:34" ht="6" customHeight="1" x14ac:dyDescent="0.35">
      <c r="B33" s="415" t="s">
        <v>24</v>
      </c>
      <c r="C33" s="416"/>
      <c r="D33" s="41"/>
      <c r="E33" s="42"/>
      <c r="F33" s="419" t="str">
        <f>'[5]Form P2KB 01'!F33:AH34</f>
        <v>Depok</v>
      </c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  <c r="AC33" s="419"/>
      <c r="AD33" s="419"/>
      <c r="AE33" s="419"/>
      <c r="AF33" s="419"/>
      <c r="AG33" s="419"/>
      <c r="AH33" s="419"/>
    </row>
    <row r="34" spans="2:34" x14ac:dyDescent="0.35">
      <c r="B34" s="417"/>
      <c r="C34" s="418"/>
      <c r="D34" s="34" t="s">
        <v>14</v>
      </c>
      <c r="E34" s="44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  <c r="AC34" s="420"/>
      <c r="AD34" s="420"/>
      <c r="AE34" s="420"/>
      <c r="AF34" s="420"/>
      <c r="AG34" s="420"/>
      <c r="AH34" s="420"/>
    </row>
    <row r="35" spans="2:34" ht="5.25" customHeight="1" x14ac:dyDescent="0.35">
      <c r="B35" s="415" t="s">
        <v>25</v>
      </c>
      <c r="C35" s="416"/>
      <c r="D35" s="41"/>
      <c r="E35" s="42"/>
      <c r="F35" s="419" t="str">
        <f>'[5]Form P2KB 01'!F35:AH36</f>
        <v>Jawa Barat</v>
      </c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  <c r="AC35" s="419"/>
      <c r="AD35" s="419"/>
      <c r="AE35" s="419"/>
      <c r="AF35" s="419"/>
      <c r="AG35" s="419"/>
      <c r="AH35" s="419"/>
    </row>
    <row r="36" spans="2:34" x14ac:dyDescent="0.35">
      <c r="B36" s="417"/>
      <c r="C36" s="418"/>
      <c r="D36" s="34" t="s">
        <v>14</v>
      </c>
      <c r="E36" s="44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  <c r="AC36" s="420"/>
      <c r="AD36" s="420"/>
      <c r="AE36" s="420"/>
      <c r="AF36" s="420"/>
      <c r="AG36" s="420"/>
      <c r="AH36" s="420"/>
    </row>
    <row r="37" spans="2:34" ht="4.5" customHeight="1" x14ac:dyDescent="0.35">
      <c r="B37" s="415" t="s">
        <v>26</v>
      </c>
      <c r="C37" s="416"/>
      <c r="D37" s="41"/>
      <c r="E37" s="42"/>
      <c r="F37" s="419">
        <f>'[5]Form P2KB 01'!F37:AH38</f>
        <v>0</v>
      </c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  <c r="AC37" s="419"/>
      <c r="AD37" s="419"/>
      <c r="AE37" s="419"/>
      <c r="AF37" s="419"/>
      <c r="AG37" s="419"/>
      <c r="AH37" s="419"/>
    </row>
    <row r="38" spans="2:34" x14ac:dyDescent="0.35">
      <c r="B38" s="417"/>
      <c r="C38" s="418"/>
      <c r="D38" s="34" t="s">
        <v>14</v>
      </c>
      <c r="E38" s="44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</row>
    <row r="39" spans="2:34" ht="5.25" customHeight="1" x14ac:dyDescent="0.35">
      <c r="B39" s="415" t="s">
        <v>27</v>
      </c>
      <c r="C39" s="416"/>
      <c r="D39" s="41"/>
      <c r="E39" s="42"/>
      <c r="F39" s="419" t="str">
        <f>'[5]Form P2KB 01'!F39:AH40</f>
        <v>021-3141160</v>
      </c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  <c r="AC39" s="419"/>
      <c r="AD39" s="419"/>
      <c r="AE39" s="419"/>
      <c r="AF39" s="419"/>
      <c r="AG39" s="419"/>
      <c r="AH39" s="419"/>
    </row>
    <row r="40" spans="2:34" x14ac:dyDescent="0.35">
      <c r="B40" s="417"/>
      <c r="C40" s="418"/>
      <c r="D40" s="34" t="s">
        <v>14</v>
      </c>
      <c r="E40" s="44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</row>
    <row r="41" spans="2:34" ht="6" customHeight="1" x14ac:dyDescent="0.35">
      <c r="B41" s="415" t="s">
        <v>28</v>
      </c>
      <c r="C41" s="416"/>
      <c r="D41" s="41"/>
      <c r="E41" s="42"/>
      <c r="F41" s="419" t="str">
        <f>'[5]Form P2KB 01'!F41:AH42</f>
        <v>021-3904546</v>
      </c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  <c r="AC41" s="419"/>
      <c r="AD41" s="419"/>
      <c r="AE41" s="419"/>
      <c r="AF41" s="419"/>
      <c r="AG41" s="419"/>
      <c r="AH41" s="419"/>
    </row>
    <row r="42" spans="2:34" ht="15.75" customHeight="1" x14ac:dyDescent="0.35">
      <c r="B42" s="417"/>
      <c r="C42" s="418"/>
      <c r="D42" s="34" t="s">
        <v>14</v>
      </c>
      <c r="E42" s="44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  <c r="AC42" s="420"/>
      <c r="AD42" s="420"/>
      <c r="AE42" s="420"/>
      <c r="AF42" s="420"/>
      <c r="AG42" s="420"/>
      <c r="AH42" s="420"/>
    </row>
    <row r="43" spans="2:34" ht="6" customHeight="1" x14ac:dyDescent="0.35">
      <c r="B43" s="415" t="s">
        <v>29</v>
      </c>
      <c r="C43" s="416"/>
      <c r="D43" s="41"/>
      <c r="E43" s="42"/>
      <c r="F43" s="419" t="str">
        <f>'[5]Form P2KB 01'!F43:AH44</f>
        <v>081291096235</v>
      </c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  <c r="AC43" s="419"/>
      <c r="AD43" s="419"/>
      <c r="AE43" s="419"/>
      <c r="AF43" s="419"/>
      <c r="AG43" s="419"/>
      <c r="AH43" s="419"/>
    </row>
    <row r="44" spans="2:34" x14ac:dyDescent="0.35">
      <c r="B44" s="417"/>
      <c r="C44" s="418"/>
      <c r="D44" s="34" t="s">
        <v>14</v>
      </c>
      <c r="E44" s="44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  <c r="AC44" s="420"/>
      <c r="AD44" s="420"/>
      <c r="AE44" s="420"/>
      <c r="AF44" s="420"/>
      <c r="AG44" s="420"/>
      <c r="AH44" s="420"/>
    </row>
    <row r="45" spans="2:34" ht="6" customHeight="1" x14ac:dyDescent="0.35">
      <c r="B45" s="415" t="s">
        <v>30</v>
      </c>
      <c r="C45" s="416"/>
      <c r="D45" s="423" t="s">
        <v>14</v>
      </c>
      <c r="E45" s="42"/>
      <c r="F45" s="419" t="str">
        <f>'[5]Form P2KB 01'!F45:AH47</f>
        <v>teguh_karjadi@yahoo.com</v>
      </c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  <c r="AC45" s="419"/>
      <c r="AD45" s="419"/>
      <c r="AE45" s="419"/>
      <c r="AF45" s="419"/>
      <c r="AG45" s="419"/>
      <c r="AH45" s="419"/>
    </row>
    <row r="46" spans="2:34" x14ac:dyDescent="0.35">
      <c r="B46" s="421"/>
      <c r="C46" s="422"/>
      <c r="D46" s="424"/>
      <c r="E46" s="42"/>
      <c r="F46" s="426"/>
      <c r="G46" s="426"/>
      <c r="H46" s="426"/>
      <c r="I46" s="426"/>
      <c r="J46" s="426"/>
      <c r="K46" s="426"/>
      <c r="L46" s="426"/>
      <c r="M46" s="426"/>
      <c r="N46" s="426"/>
      <c r="O46" s="426"/>
      <c r="P46" s="426"/>
      <c r="Q46" s="426"/>
      <c r="R46" s="426"/>
      <c r="S46" s="426"/>
      <c r="T46" s="426"/>
      <c r="U46" s="426"/>
      <c r="V46" s="426"/>
      <c r="W46" s="426"/>
      <c r="X46" s="426"/>
      <c r="Y46" s="426"/>
      <c r="Z46" s="426"/>
      <c r="AA46" s="426"/>
      <c r="AB46" s="426"/>
      <c r="AC46" s="426"/>
      <c r="AD46" s="426"/>
      <c r="AE46" s="426"/>
      <c r="AF46" s="426"/>
      <c r="AG46" s="426"/>
      <c r="AH46" s="426"/>
    </row>
    <row r="47" spans="2:34" ht="6" customHeight="1" x14ac:dyDescent="0.35">
      <c r="B47" s="417"/>
      <c r="C47" s="418"/>
      <c r="D47" s="425"/>
      <c r="E47" s="52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  <c r="AC47" s="420"/>
      <c r="AD47" s="420"/>
      <c r="AE47" s="420"/>
      <c r="AF47" s="420"/>
      <c r="AG47" s="420"/>
      <c r="AH47" s="420"/>
    </row>
    <row r="48" spans="2:34" ht="42.75" customHeight="1" x14ac:dyDescent="0.35">
      <c r="B48" s="427"/>
      <c r="C48" s="428"/>
      <c r="D48" s="428"/>
      <c r="E48" s="428"/>
      <c r="F48" s="428"/>
      <c r="G48" s="428"/>
      <c r="H48" s="428"/>
      <c r="I48" s="428"/>
      <c r="J48" s="428"/>
      <c r="K48" s="428"/>
      <c r="L48" s="428"/>
      <c r="M48" s="428"/>
      <c r="N48" s="428"/>
      <c r="O48" s="428"/>
      <c r="P48" s="428"/>
      <c r="Q48" s="428"/>
      <c r="R48" s="428"/>
      <c r="S48" s="428"/>
      <c r="T48" s="428"/>
      <c r="U48" s="428"/>
      <c r="V48" s="428"/>
      <c r="W48" s="428"/>
      <c r="X48" s="428"/>
      <c r="Y48" s="428"/>
      <c r="Z48" s="428"/>
      <c r="AA48" s="429"/>
      <c r="AB48" s="430" t="s">
        <v>31</v>
      </c>
      <c r="AC48" s="431"/>
      <c r="AD48" s="431"/>
      <c r="AE48" s="431"/>
      <c r="AF48" s="431"/>
      <c r="AG48" s="431"/>
      <c r="AH48" s="432"/>
    </row>
    <row r="49" spans="2:34" ht="6" customHeight="1" x14ac:dyDescent="0.35">
      <c r="B49" s="1"/>
      <c r="C49" s="2"/>
      <c r="D49" s="2"/>
      <c r="E49" s="2"/>
      <c r="F49" s="3"/>
      <c r="G49" s="53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54"/>
      <c r="AA49" s="26"/>
      <c r="AB49" s="405">
        <f>[5]Profesional!I16+[5]Profesional!H33</f>
        <v>28</v>
      </c>
      <c r="AC49" s="406"/>
      <c r="AD49" s="406"/>
      <c r="AE49" s="406"/>
      <c r="AF49" s="406"/>
      <c r="AG49" s="406"/>
      <c r="AH49" s="407"/>
    </row>
    <row r="50" spans="2:34" ht="16.5" customHeight="1" x14ac:dyDescent="0.35">
      <c r="B50" s="55" t="s">
        <v>32</v>
      </c>
      <c r="C50" s="414" t="s">
        <v>33</v>
      </c>
      <c r="D50" s="397"/>
      <c r="E50" s="397"/>
      <c r="F50" s="398"/>
      <c r="G50" s="56">
        <v>1</v>
      </c>
      <c r="H50" s="57" t="s">
        <v>34</v>
      </c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26"/>
      <c r="AA50" s="59"/>
      <c r="AB50" s="408"/>
      <c r="AC50" s="409"/>
      <c r="AD50" s="409"/>
      <c r="AE50" s="409"/>
      <c r="AF50" s="409"/>
      <c r="AG50" s="409"/>
      <c r="AH50" s="410"/>
    </row>
    <row r="51" spans="2:34" ht="15.75" customHeight="1" x14ac:dyDescent="0.35">
      <c r="B51" s="60"/>
      <c r="C51" s="414" t="s">
        <v>35</v>
      </c>
      <c r="D51" s="397"/>
      <c r="E51" s="397"/>
      <c r="F51" s="398"/>
      <c r="G51" s="61"/>
      <c r="H51" s="62" t="s">
        <v>36</v>
      </c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35"/>
      <c r="AA51" s="64"/>
      <c r="AB51" s="411"/>
      <c r="AC51" s="412"/>
      <c r="AD51" s="412"/>
      <c r="AE51" s="412"/>
      <c r="AF51" s="412"/>
      <c r="AG51" s="412"/>
      <c r="AH51" s="413"/>
    </row>
    <row r="52" spans="2:34" ht="20.25" customHeight="1" x14ac:dyDescent="0.35">
      <c r="B52" s="65"/>
      <c r="C52" s="396"/>
      <c r="D52" s="397"/>
      <c r="E52" s="397"/>
      <c r="F52" s="398"/>
      <c r="G52" s="66">
        <v>2</v>
      </c>
      <c r="H52" s="67" t="s">
        <v>37</v>
      </c>
      <c r="I52" s="68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70"/>
      <c r="AA52" s="71"/>
      <c r="AB52" s="362">
        <f>[5]Profesional!H51</f>
        <v>2</v>
      </c>
      <c r="AC52" s="363"/>
      <c r="AD52" s="363"/>
      <c r="AE52" s="363"/>
      <c r="AF52" s="363"/>
      <c r="AG52" s="363"/>
      <c r="AH52" s="364"/>
    </row>
    <row r="53" spans="2:34" ht="20.25" customHeight="1" x14ac:dyDescent="0.35">
      <c r="B53" s="65"/>
      <c r="C53" s="396"/>
      <c r="D53" s="397"/>
      <c r="E53" s="397"/>
      <c r="F53" s="398"/>
      <c r="G53" s="72">
        <v>3</v>
      </c>
      <c r="H53" s="67" t="s">
        <v>38</v>
      </c>
      <c r="I53" s="68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73"/>
      <c r="V53" s="73"/>
      <c r="W53" s="73"/>
      <c r="X53" s="73"/>
      <c r="Y53" s="73"/>
      <c r="Z53" s="70"/>
      <c r="AA53" s="71"/>
      <c r="AB53" s="362">
        <f>[5]Profesional!I108</f>
        <v>0</v>
      </c>
      <c r="AC53" s="363"/>
      <c r="AD53" s="363"/>
      <c r="AE53" s="363"/>
      <c r="AF53" s="363"/>
      <c r="AG53" s="363"/>
      <c r="AH53" s="364"/>
    </row>
    <row r="54" spans="2:34" ht="20.25" customHeight="1" x14ac:dyDescent="0.35">
      <c r="B54" s="65"/>
      <c r="C54" s="74"/>
      <c r="D54" s="75"/>
      <c r="E54" s="75"/>
      <c r="F54" s="76"/>
      <c r="G54" s="72">
        <v>4</v>
      </c>
      <c r="H54" s="77" t="s">
        <v>39</v>
      </c>
      <c r="I54" s="68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73"/>
      <c r="V54" s="73"/>
      <c r="W54" s="73"/>
      <c r="X54" s="73"/>
      <c r="Y54" s="73"/>
      <c r="Z54" s="70"/>
      <c r="AA54" s="71"/>
      <c r="AB54" s="362">
        <f>[5]Profesional!G125+[5]Profesional!G155+[5]Profesional!G171+[5]Profesional!H188</f>
        <v>35</v>
      </c>
      <c r="AC54" s="363"/>
      <c r="AD54" s="363"/>
      <c r="AE54" s="363"/>
      <c r="AF54" s="363"/>
      <c r="AG54" s="363"/>
      <c r="AH54" s="364"/>
    </row>
    <row r="55" spans="2:34" ht="17.25" customHeight="1" x14ac:dyDescent="0.35">
      <c r="B55" s="65"/>
      <c r="C55" s="396"/>
      <c r="D55" s="397"/>
      <c r="E55" s="397"/>
      <c r="F55" s="398"/>
      <c r="G55" s="365">
        <v>5</v>
      </c>
      <c r="H55" s="379" t="s">
        <v>40</v>
      </c>
      <c r="I55" s="380"/>
      <c r="J55" s="380"/>
      <c r="K55" s="380"/>
      <c r="L55" s="380"/>
      <c r="M55" s="380"/>
      <c r="N55" s="380"/>
      <c r="O55" s="380"/>
      <c r="P55" s="380"/>
      <c r="Q55" s="380"/>
      <c r="R55" s="380"/>
      <c r="S55" s="380"/>
      <c r="T55" s="380"/>
      <c r="U55" s="380"/>
      <c r="V55" s="380"/>
      <c r="W55" s="380"/>
      <c r="X55" s="380"/>
      <c r="Y55" s="380"/>
      <c r="Z55" s="380"/>
      <c r="AA55" s="381"/>
      <c r="AB55" s="399">
        <f>SUM(AB49:AH54)</f>
        <v>65</v>
      </c>
      <c r="AC55" s="400"/>
      <c r="AD55" s="400"/>
      <c r="AE55" s="400"/>
      <c r="AF55" s="400"/>
      <c r="AG55" s="400"/>
      <c r="AH55" s="401"/>
    </row>
    <row r="56" spans="2:34" ht="3.75" customHeight="1" x14ac:dyDescent="0.35">
      <c r="B56" s="23"/>
      <c r="C56" s="78"/>
      <c r="D56" s="78"/>
      <c r="E56" s="78"/>
      <c r="F56" s="79"/>
      <c r="G56" s="366"/>
      <c r="H56" s="382"/>
      <c r="I56" s="383"/>
      <c r="J56" s="383"/>
      <c r="K56" s="383"/>
      <c r="L56" s="383"/>
      <c r="M56" s="383"/>
      <c r="N56" s="383"/>
      <c r="O56" s="383"/>
      <c r="P56" s="383"/>
      <c r="Q56" s="383"/>
      <c r="R56" s="383"/>
      <c r="S56" s="383"/>
      <c r="T56" s="383"/>
      <c r="U56" s="383"/>
      <c r="V56" s="383"/>
      <c r="W56" s="383"/>
      <c r="X56" s="383"/>
      <c r="Y56" s="383"/>
      <c r="Z56" s="383"/>
      <c r="AA56" s="384"/>
      <c r="AB56" s="402"/>
      <c r="AC56" s="403"/>
      <c r="AD56" s="403"/>
      <c r="AE56" s="403"/>
      <c r="AF56" s="403"/>
      <c r="AG56" s="403"/>
      <c r="AH56" s="404"/>
    </row>
    <row r="57" spans="2:34" ht="6" customHeight="1" x14ac:dyDescent="0.35">
      <c r="B57" s="1"/>
      <c r="C57" s="2"/>
      <c r="D57" s="2"/>
      <c r="E57" s="2"/>
      <c r="F57" s="3"/>
      <c r="G57" s="80"/>
      <c r="H57" s="81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82"/>
      <c r="AB57" s="362">
        <f>[5]Pembelajaran!H14</f>
        <v>58</v>
      </c>
      <c r="AC57" s="363"/>
      <c r="AD57" s="363"/>
      <c r="AE57" s="363"/>
      <c r="AF57" s="363"/>
      <c r="AG57" s="363"/>
      <c r="AH57" s="364"/>
    </row>
    <row r="58" spans="2:34" ht="20.25" customHeight="1" x14ac:dyDescent="0.35">
      <c r="B58" s="83" t="s">
        <v>41</v>
      </c>
      <c r="C58" s="17" t="s">
        <v>33</v>
      </c>
      <c r="D58" s="6"/>
      <c r="E58" s="6"/>
      <c r="F58" s="7"/>
      <c r="G58" s="61">
        <v>6</v>
      </c>
      <c r="H58" s="84" t="s">
        <v>42</v>
      </c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362"/>
      <c r="AC58" s="363"/>
      <c r="AD58" s="363"/>
      <c r="AE58" s="363"/>
      <c r="AF58" s="363"/>
      <c r="AG58" s="363"/>
      <c r="AH58" s="364"/>
    </row>
    <row r="59" spans="2:34" ht="20.25" customHeight="1" x14ac:dyDescent="0.35">
      <c r="B59" s="87"/>
      <c r="C59" s="17" t="s">
        <v>43</v>
      </c>
      <c r="D59" s="6"/>
      <c r="E59" s="6"/>
      <c r="F59" s="7"/>
      <c r="G59" s="66">
        <v>7</v>
      </c>
      <c r="H59" s="77" t="s">
        <v>44</v>
      </c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362">
        <f>[5]Pembelajaran!G79+[5]Pembelajaran!G115</f>
        <v>0</v>
      </c>
      <c r="AC59" s="363"/>
      <c r="AD59" s="363"/>
      <c r="AE59" s="363"/>
      <c r="AF59" s="363"/>
      <c r="AG59" s="363"/>
      <c r="AH59" s="364"/>
    </row>
    <row r="60" spans="2:34" ht="18.75" customHeight="1" x14ac:dyDescent="0.35">
      <c r="B60" s="90"/>
      <c r="C60" s="6"/>
      <c r="D60" s="6"/>
      <c r="E60" s="6"/>
      <c r="F60" s="7"/>
      <c r="G60" s="365">
        <v>8</v>
      </c>
      <c r="H60" s="379" t="s">
        <v>45</v>
      </c>
      <c r="I60" s="380"/>
      <c r="J60" s="380"/>
      <c r="K60" s="380"/>
      <c r="L60" s="380"/>
      <c r="M60" s="380"/>
      <c r="N60" s="380"/>
      <c r="O60" s="380"/>
      <c r="P60" s="380"/>
      <c r="Q60" s="380"/>
      <c r="R60" s="380"/>
      <c r="S60" s="380"/>
      <c r="T60" s="380"/>
      <c r="U60" s="380"/>
      <c r="V60" s="380"/>
      <c r="W60" s="380"/>
      <c r="X60" s="380"/>
      <c r="Y60" s="380"/>
      <c r="Z60" s="380"/>
      <c r="AA60" s="381"/>
      <c r="AB60" s="386">
        <f>SUM(AB57:AH59)</f>
        <v>58</v>
      </c>
      <c r="AC60" s="387"/>
      <c r="AD60" s="387"/>
      <c r="AE60" s="387"/>
      <c r="AF60" s="387"/>
      <c r="AG60" s="387"/>
      <c r="AH60" s="388"/>
    </row>
    <row r="61" spans="2:34" ht="3.75" customHeight="1" x14ac:dyDescent="0.35">
      <c r="B61" s="23"/>
      <c r="C61" s="24"/>
      <c r="D61" s="24"/>
      <c r="E61" s="24"/>
      <c r="F61" s="25"/>
      <c r="G61" s="366"/>
      <c r="H61" s="382"/>
      <c r="I61" s="383"/>
      <c r="J61" s="383"/>
      <c r="K61" s="383"/>
      <c r="L61" s="383"/>
      <c r="M61" s="383"/>
      <c r="N61" s="383"/>
      <c r="O61" s="383"/>
      <c r="P61" s="383"/>
      <c r="Q61" s="383"/>
      <c r="R61" s="383"/>
      <c r="S61" s="383"/>
      <c r="T61" s="383"/>
      <c r="U61" s="383"/>
      <c r="V61" s="383"/>
      <c r="W61" s="383"/>
      <c r="X61" s="383"/>
      <c r="Y61" s="383"/>
      <c r="Z61" s="383"/>
      <c r="AA61" s="384"/>
      <c r="AB61" s="386"/>
      <c r="AC61" s="387"/>
      <c r="AD61" s="387"/>
      <c r="AE61" s="387"/>
      <c r="AF61" s="387"/>
      <c r="AG61" s="387"/>
      <c r="AH61" s="388"/>
    </row>
    <row r="62" spans="2:34" ht="4.5" customHeight="1" x14ac:dyDescent="0.35">
      <c r="B62" s="1"/>
      <c r="C62" s="2"/>
      <c r="D62" s="2"/>
      <c r="E62" s="2"/>
      <c r="F62" s="3"/>
      <c r="G62" s="357">
        <v>9</v>
      </c>
      <c r="H62" s="389" t="s">
        <v>46</v>
      </c>
      <c r="I62" s="390"/>
      <c r="J62" s="390"/>
      <c r="K62" s="390"/>
      <c r="L62" s="390"/>
      <c r="M62" s="390"/>
      <c r="N62" s="390"/>
      <c r="O62" s="390"/>
      <c r="P62" s="390"/>
      <c r="Q62" s="390"/>
      <c r="R62" s="390"/>
      <c r="S62" s="390"/>
      <c r="T62" s="390"/>
      <c r="U62" s="390"/>
      <c r="V62" s="390"/>
      <c r="W62" s="390"/>
      <c r="X62" s="390"/>
      <c r="Y62" s="390"/>
      <c r="Z62" s="390"/>
      <c r="AA62" s="391"/>
      <c r="AB62" s="395">
        <f>'[5]Pengabdian Masy-Profesi'!I26</f>
        <v>5</v>
      </c>
      <c r="AC62" s="363"/>
      <c r="AD62" s="363"/>
      <c r="AE62" s="363"/>
      <c r="AF62" s="363"/>
      <c r="AG62" s="363"/>
      <c r="AH62" s="364"/>
    </row>
    <row r="63" spans="2:34" ht="16.5" customHeight="1" x14ac:dyDescent="0.35">
      <c r="B63" s="83" t="s">
        <v>47</v>
      </c>
      <c r="C63" s="17" t="s">
        <v>48</v>
      </c>
      <c r="D63" s="6"/>
      <c r="E63" s="6"/>
      <c r="F63" s="7"/>
      <c r="G63" s="358"/>
      <c r="H63" s="392"/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  <c r="T63" s="393"/>
      <c r="U63" s="393"/>
      <c r="V63" s="393"/>
      <c r="W63" s="393"/>
      <c r="X63" s="393"/>
      <c r="Y63" s="393"/>
      <c r="Z63" s="393"/>
      <c r="AA63" s="394"/>
      <c r="AB63" s="362"/>
      <c r="AC63" s="363"/>
      <c r="AD63" s="363"/>
      <c r="AE63" s="363"/>
      <c r="AF63" s="363"/>
      <c r="AG63" s="363"/>
      <c r="AH63" s="364"/>
    </row>
    <row r="64" spans="2:34" ht="18.75" customHeight="1" x14ac:dyDescent="0.35">
      <c r="B64" s="91"/>
      <c r="C64" s="17" t="s">
        <v>49</v>
      </c>
      <c r="D64" s="6"/>
      <c r="E64" s="6"/>
      <c r="F64" s="7"/>
      <c r="G64" s="66">
        <v>10</v>
      </c>
      <c r="H64" s="77" t="s">
        <v>50</v>
      </c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362">
        <f>'[5]Pengabdian Masy-Profesi'!H54</f>
        <v>0</v>
      </c>
      <c r="AC64" s="363"/>
      <c r="AD64" s="363"/>
      <c r="AE64" s="363"/>
      <c r="AF64" s="363"/>
      <c r="AG64" s="363"/>
      <c r="AH64" s="364"/>
    </row>
    <row r="65" spans="2:34" ht="20.25" customHeight="1" x14ac:dyDescent="0.35">
      <c r="B65" s="91"/>
      <c r="C65" s="17" t="s">
        <v>51</v>
      </c>
      <c r="D65" s="6"/>
      <c r="E65" s="6"/>
      <c r="F65" s="7"/>
      <c r="G65" s="66">
        <v>11</v>
      </c>
      <c r="H65" s="77" t="s">
        <v>52</v>
      </c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362">
        <f>'[5]Pengabdian Masy-Profesi'!G89</f>
        <v>2</v>
      </c>
      <c r="AC65" s="363"/>
      <c r="AD65" s="363"/>
      <c r="AE65" s="363"/>
      <c r="AF65" s="363"/>
      <c r="AG65" s="363"/>
      <c r="AH65" s="364"/>
    </row>
    <row r="66" spans="2:34" ht="20.25" customHeight="1" x14ac:dyDescent="0.35">
      <c r="B66" s="90"/>
      <c r="C66" s="92"/>
      <c r="D66" s="6"/>
      <c r="E66" s="6"/>
      <c r="F66" s="7"/>
      <c r="G66" s="66">
        <v>12</v>
      </c>
      <c r="H66" s="77" t="s">
        <v>53</v>
      </c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362">
        <f>'[5]Pengabdian Masy-Profesi'!G125</f>
        <v>0</v>
      </c>
      <c r="AC66" s="363"/>
      <c r="AD66" s="363"/>
      <c r="AE66" s="363"/>
      <c r="AF66" s="363"/>
      <c r="AG66" s="363"/>
      <c r="AH66" s="364"/>
    </row>
    <row r="67" spans="2:34" ht="15" customHeight="1" x14ac:dyDescent="0.35">
      <c r="B67" s="93"/>
      <c r="C67" s="6"/>
      <c r="D67" s="6"/>
      <c r="E67" s="6"/>
      <c r="F67" s="7"/>
      <c r="G67" s="365">
        <v>13</v>
      </c>
      <c r="H67" s="379" t="s">
        <v>54</v>
      </c>
      <c r="I67" s="380"/>
      <c r="J67" s="380"/>
      <c r="K67" s="380"/>
      <c r="L67" s="380"/>
      <c r="M67" s="380"/>
      <c r="N67" s="380"/>
      <c r="O67" s="380"/>
      <c r="P67" s="380"/>
      <c r="Q67" s="380"/>
      <c r="R67" s="380"/>
      <c r="S67" s="380"/>
      <c r="T67" s="380"/>
      <c r="U67" s="380"/>
      <c r="V67" s="380"/>
      <c r="W67" s="380"/>
      <c r="X67" s="380"/>
      <c r="Y67" s="380"/>
      <c r="Z67" s="380"/>
      <c r="AA67" s="381"/>
      <c r="AB67" s="385">
        <f>SUM(AB62:AH66)</f>
        <v>7</v>
      </c>
      <c r="AC67" s="371"/>
      <c r="AD67" s="371"/>
      <c r="AE67" s="371"/>
      <c r="AF67" s="371"/>
      <c r="AG67" s="371"/>
      <c r="AH67" s="372"/>
    </row>
    <row r="68" spans="2:34" ht="3.75" customHeight="1" x14ac:dyDescent="0.35">
      <c r="B68" s="23"/>
      <c r="C68" s="24"/>
      <c r="D68" s="24"/>
      <c r="E68" s="24"/>
      <c r="F68" s="25"/>
      <c r="G68" s="366"/>
      <c r="H68" s="382"/>
      <c r="I68" s="383"/>
      <c r="J68" s="383"/>
      <c r="K68" s="383"/>
      <c r="L68" s="383"/>
      <c r="M68" s="383"/>
      <c r="N68" s="383"/>
      <c r="O68" s="383"/>
      <c r="P68" s="383"/>
      <c r="Q68" s="383"/>
      <c r="R68" s="383"/>
      <c r="S68" s="383"/>
      <c r="T68" s="383"/>
      <c r="U68" s="383"/>
      <c r="V68" s="383"/>
      <c r="W68" s="383"/>
      <c r="X68" s="383"/>
      <c r="Y68" s="383"/>
      <c r="Z68" s="383"/>
      <c r="AA68" s="384"/>
      <c r="AB68" s="370"/>
      <c r="AC68" s="371"/>
      <c r="AD68" s="371"/>
      <c r="AE68" s="371"/>
      <c r="AF68" s="371"/>
      <c r="AG68" s="371"/>
      <c r="AH68" s="372"/>
    </row>
    <row r="69" spans="2:34" ht="20.25" customHeight="1" x14ac:dyDescent="0.35">
      <c r="B69" s="94" t="s">
        <v>55</v>
      </c>
      <c r="C69" s="95" t="s">
        <v>48</v>
      </c>
      <c r="D69" s="2"/>
      <c r="E69" s="2"/>
      <c r="F69" s="3"/>
      <c r="G69" s="66">
        <v>14</v>
      </c>
      <c r="H69" s="77" t="s">
        <v>56</v>
      </c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88"/>
      <c r="AA69" s="89"/>
      <c r="AB69" s="362">
        <f>'[5]Publikasi '!J12</f>
        <v>5</v>
      </c>
      <c r="AC69" s="363"/>
      <c r="AD69" s="363"/>
      <c r="AE69" s="363"/>
      <c r="AF69" s="363"/>
      <c r="AG69" s="363"/>
      <c r="AH69" s="364"/>
    </row>
    <row r="70" spans="2:34" ht="20.25" customHeight="1" x14ac:dyDescent="0.35">
      <c r="B70" s="91"/>
      <c r="C70" s="17" t="s">
        <v>57</v>
      </c>
      <c r="D70" s="6"/>
      <c r="E70" s="6"/>
      <c r="F70" s="7"/>
      <c r="G70" s="66">
        <v>15</v>
      </c>
      <c r="H70" s="77" t="s">
        <v>58</v>
      </c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88"/>
      <c r="AA70" s="89"/>
      <c r="AB70" s="362">
        <f>'[5]Publikasi '!I38</f>
        <v>0</v>
      </c>
      <c r="AC70" s="363"/>
      <c r="AD70" s="363"/>
      <c r="AE70" s="363"/>
      <c r="AF70" s="363"/>
      <c r="AG70" s="363"/>
      <c r="AH70" s="364"/>
    </row>
    <row r="71" spans="2:34" ht="20.25" customHeight="1" x14ac:dyDescent="0.35">
      <c r="B71" s="93"/>
      <c r="C71" s="92"/>
      <c r="D71" s="6"/>
      <c r="E71" s="6"/>
      <c r="F71" s="7"/>
      <c r="G71" s="66">
        <v>16</v>
      </c>
      <c r="H71" s="77" t="s">
        <v>59</v>
      </c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88"/>
      <c r="AA71" s="89"/>
      <c r="AB71" s="362">
        <f>'[5]Publikasi '!I52</f>
        <v>0</v>
      </c>
      <c r="AC71" s="363"/>
      <c r="AD71" s="363"/>
      <c r="AE71" s="363"/>
      <c r="AF71" s="363"/>
      <c r="AG71" s="363"/>
      <c r="AH71" s="364"/>
    </row>
    <row r="72" spans="2:34" ht="20.25" customHeight="1" x14ac:dyDescent="0.35">
      <c r="B72" s="93"/>
      <c r="C72" s="92"/>
      <c r="D72" s="6"/>
      <c r="E72" s="6"/>
      <c r="F72" s="7"/>
      <c r="G72" s="66">
        <v>17</v>
      </c>
      <c r="H72" s="77" t="s">
        <v>60</v>
      </c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88"/>
      <c r="AA72" s="89"/>
      <c r="AB72" s="362">
        <f>'[5]Publikasi '!G74</f>
        <v>0</v>
      </c>
      <c r="AC72" s="363"/>
      <c r="AD72" s="363"/>
      <c r="AE72" s="363"/>
      <c r="AF72" s="363"/>
      <c r="AG72" s="363"/>
      <c r="AH72" s="364"/>
    </row>
    <row r="73" spans="2:34" ht="16.5" customHeight="1" x14ac:dyDescent="0.35">
      <c r="B73" s="93"/>
      <c r="C73" s="92"/>
      <c r="D73" s="6"/>
      <c r="E73" s="6"/>
      <c r="F73" s="7"/>
      <c r="G73" s="97">
        <v>18</v>
      </c>
      <c r="H73" s="98" t="s">
        <v>61</v>
      </c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100"/>
      <c r="AA73" s="101"/>
      <c r="AB73" s="362">
        <f>'[5]Publikasi '!F91+'[5]Publikasi '!F109+'[5]Publikasi '!F127+'[5]Publikasi '!G145</f>
        <v>0</v>
      </c>
      <c r="AC73" s="363"/>
      <c r="AD73" s="363"/>
      <c r="AE73" s="363"/>
      <c r="AF73" s="363"/>
      <c r="AG73" s="363"/>
      <c r="AH73" s="364"/>
    </row>
    <row r="74" spans="2:34" ht="18" customHeight="1" x14ac:dyDescent="0.35">
      <c r="B74" s="90"/>
      <c r="C74" s="6"/>
      <c r="D74" s="6"/>
      <c r="E74" s="6"/>
      <c r="F74" s="7"/>
      <c r="G74" s="61"/>
      <c r="H74" s="84" t="s">
        <v>62</v>
      </c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85"/>
      <c r="AA74" s="86"/>
      <c r="AB74" s="362"/>
      <c r="AC74" s="363"/>
      <c r="AD74" s="363"/>
      <c r="AE74" s="363"/>
      <c r="AF74" s="363"/>
      <c r="AG74" s="363"/>
      <c r="AH74" s="364"/>
    </row>
    <row r="75" spans="2:34" ht="16.5" customHeight="1" x14ac:dyDescent="0.35">
      <c r="B75" s="90"/>
      <c r="C75" s="6"/>
      <c r="D75" s="6"/>
      <c r="E75" s="6"/>
      <c r="F75" s="7"/>
      <c r="G75" s="365">
        <v>19</v>
      </c>
      <c r="H75" s="367" t="s">
        <v>63</v>
      </c>
      <c r="I75" s="368"/>
      <c r="J75" s="368"/>
      <c r="K75" s="368"/>
      <c r="L75" s="368"/>
      <c r="M75" s="368"/>
      <c r="N75" s="368"/>
      <c r="O75" s="368"/>
      <c r="P75" s="368"/>
      <c r="Q75" s="368"/>
      <c r="R75" s="368"/>
      <c r="S75" s="368"/>
      <c r="T75" s="368"/>
      <c r="U75" s="368"/>
      <c r="V75" s="368"/>
      <c r="W75" s="368"/>
      <c r="X75" s="368"/>
      <c r="Y75" s="368"/>
      <c r="Z75" s="368"/>
      <c r="AA75" s="369"/>
      <c r="AB75" s="373">
        <f>SUM(AB69:AH74)</f>
        <v>5</v>
      </c>
      <c r="AC75" s="374"/>
      <c r="AD75" s="374"/>
      <c r="AE75" s="374"/>
      <c r="AF75" s="374"/>
      <c r="AG75" s="374"/>
      <c r="AH75" s="375"/>
    </row>
    <row r="76" spans="2:34" ht="6" customHeight="1" x14ac:dyDescent="0.35">
      <c r="B76" s="23"/>
      <c r="C76" s="24"/>
      <c r="D76" s="24"/>
      <c r="E76" s="24"/>
      <c r="F76" s="25"/>
      <c r="G76" s="366"/>
      <c r="H76" s="367"/>
      <c r="I76" s="368"/>
      <c r="J76" s="368"/>
      <c r="K76" s="368"/>
      <c r="L76" s="368"/>
      <c r="M76" s="368"/>
      <c r="N76" s="368"/>
      <c r="O76" s="368"/>
      <c r="P76" s="368"/>
      <c r="Q76" s="368"/>
      <c r="R76" s="368"/>
      <c r="S76" s="368"/>
      <c r="T76" s="368"/>
      <c r="U76" s="368"/>
      <c r="V76" s="368"/>
      <c r="W76" s="368"/>
      <c r="X76" s="368"/>
      <c r="Y76" s="368"/>
      <c r="Z76" s="368"/>
      <c r="AA76" s="369"/>
      <c r="AB76" s="376"/>
      <c r="AC76" s="377"/>
      <c r="AD76" s="377"/>
      <c r="AE76" s="377"/>
      <c r="AF76" s="377"/>
      <c r="AG76" s="377"/>
      <c r="AH76" s="378"/>
    </row>
    <row r="77" spans="2:34" ht="6" customHeight="1" x14ac:dyDescent="0.35">
      <c r="B77" s="90"/>
      <c r="C77" s="6"/>
      <c r="D77" s="6"/>
      <c r="E77" s="6"/>
      <c r="F77" s="7"/>
      <c r="G77" s="357">
        <v>20</v>
      </c>
      <c r="H77" s="359" t="s">
        <v>64</v>
      </c>
      <c r="I77" s="360"/>
      <c r="J77" s="360"/>
      <c r="K77" s="360"/>
      <c r="L77" s="360"/>
      <c r="M77" s="360"/>
      <c r="N77" s="360"/>
      <c r="O77" s="360"/>
      <c r="P77" s="360"/>
      <c r="Q77" s="360"/>
      <c r="R77" s="360"/>
      <c r="S77" s="360"/>
      <c r="T77" s="360"/>
      <c r="U77" s="360"/>
      <c r="V77" s="360"/>
      <c r="W77" s="360"/>
      <c r="X77" s="360"/>
      <c r="Y77" s="360"/>
      <c r="Z77" s="360"/>
      <c r="AA77" s="361"/>
      <c r="AB77" s="362">
        <f>'[5]Pengembangan Ilmu'!G10</f>
        <v>6</v>
      </c>
      <c r="AC77" s="363"/>
      <c r="AD77" s="363"/>
      <c r="AE77" s="363"/>
      <c r="AF77" s="363"/>
      <c r="AG77" s="363"/>
      <c r="AH77" s="364"/>
    </row>
    <row r="78" spans="2:34" ht="16.5" customHeight="1" x14ac:dyDescent="0.35">
      <c r="B78" s="103" t="s">
        <v>65</v>
      </c>
      <c r="C78" s="92" t="s">
        <v>33</v>
      </c>
      <c r="D78" s="92"/>
      <c r="E78" s="92"/>
      <c r="F78" s="104"/>
      <c r="G78" s="358"/>
      <c r="H78" s="359"/>
      <c r="I78" s="360"/>
      <c r="J78" s="360"/>
      <c r="K78" s="360"/>
      <c r="L78" s="360"/>
      <c r="M78" s="360"/>
      <c r="N78" s="360"/>
      <c r="O78" s="360"/>
      <c r="P78" s="360"/>
      <c r="Q78" s="360"/>
      <c r="R78" s="360"/>
      <c r="S78" s="360"/>
      <c r="T78" s="360"/>
      <c r="U78" s="360"/>
      <c r="V78" s="360"/>
      <c r="W78" s="360"/>
      <c r="X78" s="360"/>
      <c r="Y78" s="360"/>
      <c r="Z78" s="360"/>
      <c r="AA78" s="361"/>
      <c r="AB78" s="362"/>
      <c r="AC78" s="363"/>
      <c r="AD78" s="363"/>
      <c r="AE78" s="363"/>
      <c r="AF78" s="363"/>
      <c r="AG78" s="363"/>
      <c r="AH78" s="364"/>
    </row>
    <row r="79" spans="2:34" ht="20.25" customHeight="1" x14ac:dyDescent="0.35">
      <c r="B79" s="105"/>
      <c r="C79" s="92" t="s">
        <v>66</v>
      </c>
      <c r="D79" s="92"/>
      <c r="E79" s="92"/>
      <c r="F79" s="104"/>
      <c r="G79" s="66">
        <v>21</v>
      </c>
      <c r="H79" s="77" t="s">
        <v>67</v>
      </c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9"/>
      <c r="AB79" s="362">
        <f>'[5]Pengembangan Ilmu'!H79</f>
        <v>89.75</v>
      </c>
      <c r="AC79" s="363"/>
      <c r="AD79" s="363"/>
      <c r="AE79" s="363"/>
      <c r="AF79" s="363"/>
      <c r="AG79" s="363"/>
      <c r="AH79" s="364"/>
    </row>
    <row r="80" spans="2:34" ht="17.25" customHeight="1" x14ac:dyDescent="0.35">
      <c r="B80" s="105"/>
      <c r="C80" s="92" t="s">
        <v>68</v>
      </c>
      <c r="D80" s="92"/>
      <c r="E80" s="92"/>
      <c r="F80" s="104"/>
      <c r="G80" s="365">
        <v>22</v>
      </c>
      <c r="H80" s="367" t="s">
        <v>69</v>
      </c>
      <c r="I80" s="368"/>
      <c r="J80" s="368"/>
      <c r="K80" s="368"/>
      <c r="L80" s="368"/>
      <c r="M80" s="368"/>
      <c r="N80" s="368"/>
      <c r="O80" s="368"/>
      <c r="P80" s="368"/>
      <c r="Q80" s="368"/>
      <c r="R80" s="368"/>
      <c r="S80" s="368"/>
      <c r="T80" s="368"/>
      <c r="U80" s="368"/>
      <c r="V80" s="368"/>
      <c r="W80" s="368"/>
      <c r="X80" s="368"/>
      <c r="Y80" s="368"/>
      <c r="Z80" s="368"/>
      <c r="AA80" s="369"/>
      <c r="AB80" s="370">
        <f>SUM(AB77:AH79)</f>
        <v>95.75</v>
      </c>
      <c r="AC80" s="371"/>
      <c r="AD80" s="371"/>
      <c r="AE80" s="371"/>
      <c r="AF80" s="371"/>
      <c r="AG80" s="371"/>
      <c r="AH80" s="372"/>
    </row>
    <row r="81" spans="2:34" ht="6" customHeight="1" x14ac:dyDescent="0.35">
      <c r="B81" s="106"/>
      <c r="C81" s="107"/>
      <c r="D81" s="107"/>
      <c r="E81" s="107"/>
      <c r="F81" s="108"/>
      <c r="G81" s="366"/>
      <c r="H81" s="367"/>
      <c r="I81" s="368"/>
      <c r="J81" s="368"/>
      <c r="K81" s="368"/>
      <c r="L81" s="368"/>
      <c r="M81" s="368"/>
      <c r="N81" s="368"/>
      <c r="O81" s="368"/>
      <c r="P81" s="368"/>
      <c r="Q81" s="368"/>
      <c r="R81" s="368"/>
      <c r="S81" s="368"/>
      <c r="T81" s="368"/>
      <c r="U81" s="368"/>
      <c r="V81" s="368"/>
      <c r="W81" s="368"/>
      <c r="X81" s="368"/>
      <c r="Y81" s="368"/>
      <c r="Z81" s="368"/>
      <c r="AA81" s="369"/>
      <c r="AB81" s="370"/>
      <c r="AC81" s="371"/>
      <c r="AD81" s="371"/>
      <c r="AE81" s="371"/>
      <c r="AF81" s="371"/>
      <c r="AG81" s="371"/>
      <c r="AH81" s="372"/>
    </row>
    <row r="82" spans="2:34" ht="6" customHeight="1" x14ac:dyDescent="0.35">
      <c r="B82" s="65"/>
      <c r="C82" s="109"/>
      <c r="D82" s="6"/>
      <c r="E82" s="6"/>
      <c r="F82" s="7"/>
      <c r="G82" s="81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82"/>
    </row>
    <row r="83" spans="2:34" ht="15.75" customHeight="1" x14ac:dyDescent="0.35">
      <c r="B83" s="87" t="s">
        <v>70</v>
      </c>
      <c r="C83" s="17" t="s">
        <v>71</v>
      </c>
      <c r="D83" s="6"/>
      <c r="E83" s="6"/>
      <c r="F83" s="7"/>
      <c r="G83" s="349" t="s">
        <v>72</v>
      </c>
      <c r="H83" s="350"/>
      <c r="I83" s="350"/>
      <c r="J83" s="350"/>
      <c r="K83" s="350"/>
      <c r="L83" s="350"/>
      <c r="M83" s="350"/>
      <c r="N83" s="350"/>
      <c r="O83" s="350"/>
      <c r="P83" s="350"/>
      <c r="Q83" s="350"/>
      <c r="R83" s="350"/>
      <c r="S83" s="350"/>
      <c r="T83" s="350"/>
      <c r="U83" s="350"/>
      <c r="V83" s="350"/>
      <c r="W83" s="350"/>
      <c r="X83" s="350"/>
      <c r="Y83" s="350"/>
      <c r="Z83" s="350"/>
      <c r="AA83" s="350"/>
      <c r="AB83" s="350"/>
      <c r="AC83" s="350"/>
      <c r="AD83" s="350"/>
      <c r="AE83" s="350"/>
      <c r="AF83" s="350"/>
      <c r="AG83" s="350"/>
      <c r="AH83" s="351"/>
    </row>
    <row r="84" spans="2:34" ht="15" customHeight="1" x14ac:dyDescent="0.35">
      <c r="B84" s="90"/>
      <c r="C84" s="110" t="s">
        <v>73</v>
      </c>
      <c r="D84" s="6"/>
      <c r="E84" s="6"/>
      <c r="F84" s="7"/>
      <c r="G84" s="349" t="s">
        <v>74</v>
      </c>
      <c r="H84" s="350"/>
      <c r="I84" s="350"/>
      <c r="J84" s="350"/>
      <c r="K84" s="350"/>
      <c r="L84" s="350"/>
      <c r="M84" s="350"/>
      <c r="N84" s="350"/>
      <c r="O84" s="350"/>
      <c r="P84" s="350"/>
      <c r="Q84" s="350"/>
      <c r="R84" s="350"/>
      <c r="S84" s="350"/>
      <c r="T84" s="350"/>
      <c r="U84" s="350"/>
      <c r="V84" s="350"/>
      <c r="W84" s="350"/>
      <c r="X84" s="350"/>
      <c r="Y84" s="350"/>
      <c r="Z84" s="350"/>
      <c r="AA84" s="350"/>
      <c r="AB84" s="350"/>
      <c r="AC84" s="350"/>
      <c r="AD84" s="350"/>
      <c r="AE84" s="350"/>
      <c r="AF84" s="350"/>
      <c r="AG84" s="350"/>
      <c r="AH84" s="351"/>
    </row>
    <row r="85" spans="2:34" ht="15.75" customHeight="1" x14ac:dyDescent="0.35">
      <c r="B85" s="90"/>
      <c r="C85" s="6"/>
      <c r="D85" s="6"/>
      <c r="E85" s="6"/>
      <c r="F85" s="7"/>
      <c r="G85" s="349"/>
      <c r="H85" s="350"/>
      <c r="I85" s="350"/>
      <c r="J85" s="350"/>
      <c r="K85" s="350"/>
      <c r="L85" s="350"/>
      <c r="M85" s="350"/>
      <c r="N85" s="350"/>
      <c r="O85" s="350"/>
      <c r="P85" s="350"/>
      <c r="Q85" s="350"/>
      <c r="R85" s="350"/>
      <c r="S85" s="350"/>
      <c r="T85" s="350"/>
      <c r="U85" s="350"/>
      <c r="V85" s="350"/>
      <c r="W85" s="350"/>
      <c r="X85" s="350"/>
      <c r="Y85" s="350"/>
      <c r="Z85" s="350"/>
      <c r="AA85" s="350"/>
      <c r="AB85" s="350"/>
      <c r="AC85" s="350"/>
      <c r="AD85" s="350"/>
      <c r="AE85" s="350"/>
      <c r="AF85" s="350"/>
      <c r="AG85" s="350"/>
      <c r="AH85" s="351"/>
    </row>
    <row r="86" spans="2:34" ht="15" customHeight="1" x14ac:dyDescent="0.35">
      <c r="B86" s="90"/>
      <c r="C86" s="6"/>
      <c r="D86" s="6"/>
      <c r="E86" s="6"/>
      <c r="F86" s="7"/>
      <c r="G86" s="349"/>
      <c r="H86" s="350"/>
      <c r="I86" s="350"/>
      <c r="J86" s="350"/>
      <c r="K86" s="350"/>
      <c r="L86" s="350"/>
      <c r="M86" s="350"/>
      <c r="N86" s="350"/>
      <c r="O86" s="350"/>
      <c r="P86" s="350"/>
      <c r="Q86" s="350"/>
      <c r="R86" s="350"/>
      <c r="S86" s="350"/>
      <c r="T86" s="350"/>
      <c r="U86" s="350"/>
      <c r="V86" s="350"/>
      <c r="W86" s="350"/>
      <c r="X86" s="350"/>
      <c r="Y86" s="350"/>
      <c r="Z86" s="350"/>
      <c r="AA86" s="350"/>
      <c r="AB86" s="350"/>
      <c r="AC86" s="350"/>
      <c r="AD86" s="350"/>
      <c r="AE86" s="350"/>
      <c r="AF86" s="350"/>
      <c r="AG86" s="350"/>
      <c r="AH86" s="351"/>
    </row>
    <row r="87" spans="2:34" ht="6" customHeight="1" x14ac:dyDescent="0.35">
      <c r="B87" s="90"/>
      <c r="C87" s="6"/>
      <c r="D87" s="6"/>
      <c r="E87" s="6"/>
      <c r="F87" s="7"/>
      <c r="G87" s="111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3"/>
    </row>
    <row r="88" spans="2:34" ht="15" customHeight="1" x14ac:dyDescent="0.35">
      <c r="B88" s="90"/>
      <c r="C88" s="6"/>
      <c r="D88" s="6"/>
      <c r="E88" s="6"/>
      <c r="F88" s="7"/>
      <c r="G88" s="352" t="s">
        <v>75</v>
      </c>
      <c r="H88" s="353"/>
      <c r="I88" s="353"/>
      <c r="J88" s="353"/>
      <c r="K88" s="353"/>
      <c r="L88" s="353"/>
      <c r="M88" s="353"/>
      <c r="N88" s="353"/>
      <c r="O88" s="353"/>
      <c r="P88" s="353"/>
      <c r="Q88" s="353"/>
      <c r="R88" s="353"/>
      <c r="S88" s="353"/>
      <c r="T88" s="353"/>
      <c r="U88" s="353"/>
      <c r="V88" s="353"/>
      <c r="W88" s="353"/>
      <c r="X88" s="353"/>
      <c r="Y88" s="353"/>
      <c r="Z88" s="353"/>
      <c r="AA88" s="353"/>
      <c r="AB88" s="353"/>
      <c r="AC88" s="353"/>
      <c r="AD88" s="353"/>
      <c r="AE88" s="353"/>
      <c r="AF88" s="353"/>
      <c r="AG88" s="353"/>
      <c r="AH88" s="354"/>
    </row>
    <row r="89" spans="2:34" ht="8.25" customHeight="1" x14ac:dyDescent="0.35">
      <c r="B89" s="90"/>
      <c r="C89" s="6"/>
      <c r="D89" s="6"/>
      <c r="E89" s="6"/>
      <c r="F89" s="7"/>
      <c r="G89" s="114"/>
      <c r="H89" s="115"/>
      <c r="I89" s="115"/>
      <c r="J89" s="115"/>
      <c r="K89" s="115"/>
      <c r="L89" s="115"/>
      <c r="M89" s="115"/>
      <c r="N89" s="355"/>
      <c r="O89" s="355"/>
      <c r="P89" s="355"/>
      <c r="Q89" s="355"/>
      <c r="R89" s="355"/>
      <c r="S89" s="355"/>
      <c r="T89" s="355"/>
      <c r="U89" s="355"/>
      <c r="V89" s="355"/>
      <c r="W89" s="355"/>
      <c r="X89" s="115"/>
      <c r="Y89" s="355"/>
      <c r="Z89" s="355"/>
      <c r="AA89" s="355"/>
      <c r="AB89" s="355"/>
      <c r="AC89" s="355"/>
      <c r="AD89" s="355"/>
      <c r="AE89" s="355"/>
      <c r="AF89" s="355"/>
      <c r="AG89" s="355"/>
      <c r="AH89" s="356"/>
    </row>
    <row r="90" spans="2:34" ht="18" customHeight="1" x14ac:dyDescent="0.35">
      <c r="B90" s="90"/>
      <c r="C90" s="6"/>
      <c r="D90" s="6"/>
      <c r="E90" s="6"/>
      <c r="F90" s="7"/>
      <c r="G90" s="114" t="s">
        <v>76</v>
      </c>
      <c r="H90" s="115"/>
      <c r="I90" s="115"/>
      <c r="J90" s="115"/>
      <c r="K90" s="115"/>
      <c r="L90" s="116"/>
      <c r="M90" s="115"/>
      <c r="N90" s="115" t="s">
        <v>14</v>
      </c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7"/>
    </row>
    <row r="91" spans="2:34" ht="15" customHeight="1" x14ac:dyDescent="0.35">
      <c r="B91" s="90"/>
      <c r="C91" s="6"/>
      <c r="D91" s="6"/>
      <c r="E91" s="6"/>
      <c r="F91" s="7"/>
      <c r="G91" s="114"/>
      <c r="H91" s="115"/>
      <c r="I91" s="115"/>
      <c r="J91" s="115"/>
      <c r="K91" s="115"/>
      <c r="L91" s="116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7"/>
    </row>
    <row r="92" spans="2:34" ht="15" customHeight="1" x14ac:dyDescent="0.35">
      <c r="B92" s="90"/>
      <c r="C92" s="6"/>
      <c r="D92" s="6"/>
      <c r="E92" s="6"/>
      <c r="F92" s="7"/>
      <c r="G92" s="114"/>
      <c r="H92" s="115"/>
      <c r="I92" s="115"/>
      <c r="J92" s="115"/>
      <c r="K92" s="115"/>
      <c r="L92" s="116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7"/>
    </row>
    <row r="93" spans="2:34" ht="15" customHeight="1" x14ac:dyDescent="0.35">
      <c r="B93" s="90"/>
      <c r="C93" s="6"/>
      <c r="D93" s="6"/>
      <c r="E93" s="6"/>
      <c r="F93" s="7"/>
      <c r="G93" s="114" t="s">
        <v>77</v>
      </c>
      <c r="H93" s="115"/>
      <c r="I93" s="115"/>
      <c r="J93" s="115"/>
      <c r="K93" s="115"/>
      <c r="L93" s="116"/>
      <c r="M93" s="115"/>
      <c r="N93" s="115" t="s">
        <v>78</v>
      </c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7"/>
    </row>
    <row r="94" spans="2:34" ht="12.75" customHeight="1" x14ac:dyDescent="0.35">
      <c r="B94" s="90"/>
      <c r="C94" s="6"/>
      <c r="D94" s="6"/>
      <c r="E94" s="6"/>
      <c r="F94" s="7"/>
      <c r="G94" s="114"/>
      <c r="H94" s="115"/>
      <c r="I94" s="115"/>
      <c r="J94" s="115"/>
      <c r="K94" s="115"/>
      <c r="L94" s="116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7"/>
    </row>
    <row r="95" spans="2:34" ht="12.75" customHeight="1" x14ac:dyDescent="0.35">
      <c r="B95" s="90"/>
      <c r="C95" s="6"/>
      <c r="D95" s="6"/>
      <c r="E95" s="6"/>
      <c r="F95" s="7"/>
      <c r="G95" s="26" t="s">
        <v>79</v>
      </c>
      <c r="H95" s="115"/>
      <c r="I95" s="115"/>
      <c r="J95" s="115"/>
      <c r="K95" s="115"/>
      <c r="L95" s="116"/>
      <c r="M95" s="115"/>
      <c r="N95" s="115" t="s">
        <v>80</v>
      </c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7"/>
    </row>
    <row r="96" spans="2:34" ht="7.5" customHeight="1" x14ac:dyDescent="0.35">
      <c r="B96" s="23"/>
      <c r="C96" s="24"/>
      <c r="D96" s="24"/>
      <c r="E96" s="24"/>
      <c r="F96" s="25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64"/>
    </row>
    <row r="97" spans="2:34" ht="6" customHeight="1" x14ac:dyDescent="0.35">
      <c r="B97" s="1"/>
      <c r="C97" s="2"/>
      <c r="D97" s="2"/>
      <c r="E97" s="2"/>
      <c r="F97" s="2"/>
      <c r="G97" s="81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82"/>
    </row>
    <row r="98" spans="2:34" ht="20.25" customHeight="1" x14ac:dyDescent="0.35">
      <c r="B98" s="93" t="s">
        <v>81</v>
      </c>
      <c r="C98" s="92" t="s">
        <v>82</v>
      </c>
      <c r="D98" s="118"/>
      <c r="E98" s="6"/>
      <c r="F98" s="6"/>
      <c r="G98" s="119" t="s">
        <v>83</v>
      </c>
      <c r="H98" s="120" t="s">
        <v>84</v>
      </c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1"/>
    </row>
    <row r="99" spans="2:34" ht="20.25" customHeight="1" x14ac:dyDescent="0.35">
      <c r="B99" s="93"/>
      <c r="C99" s="92"/>
      <c r="D99" s="118"/>
      <c r="E99" s="6"/>
      <c r="F99" s="6"/>
      <c r="G99" s="122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59"/>
    </row>
    <row r="100" spans="2:34" ht="6" customHeight="1" x14ac:dyDescent="0.35">
      <c r="B100" s="23"/>
      <c r="C100" s="24"/>
      <c r="D100" s="24"/>
      <c r="E100" s="24"/>
      <c r="F100" s="24"/>
      <c r="G100" s="345"/>
      <c r="H100" s="346"/>
      <c r="I100" s="346"/>
      <c r="J100" s="346"/>
      <c r="K100" s="346"/>
      <c r="L100" s="346"/>
      <c r="M100" s="346"/>
      <c r="N100" s="346"/>
      <c r="O100" s="346"/>
      <c r="P100" s="346"/>
      <c r="Q100" s="346"/>
      <c r="R100" s="346"/>
      <c r="S100" s="346"/>
      <c r="T100" s="346"/>
      <c r="U100" s="346"/>
      <c r="V100" s="346"/>
      <c r="W100" s="346"/>
      <c r="X100" s="346"/>
      <c r="Y100" s="346"/>
      <c r="Z100" s="346"/>
      <c r="AA100" s="346"/>
      <c r="AB100" s="346"/>
      <c r="AC100" s="346"/>
      <c r="AD100" s="346"/>
      <c r="AE100" s="346"/>
      <c r="AF100" s="346"/>
      <c r="AG100" s="346"/>
      <c r="AH100" s="347"/>
    </row>
    <row r="101" spans="2:34" ht="20.25" customHeight="1" x14ac:dyDescent="0.35">
      <c r="G101" s="123"/>
      <c r="H101" s="123"/>
      <c r="I101" s="123"/>
      <c r="J101" s="123"/>
      <c r="K101" s="123"/>
      <c r="L101" s="123"/>
      <c r="M101" s="123"/>
      <c r="N101" s="348"/>
      <c r="O101" s="348"/>
      <c r="P101" s="348"/>
      <c r="Q101" s="348"/>
      <c r="R101" s="348"/>
      <c r="S101" s="348"/>
      <c r="T101" s="348"/>
      <c r="U101" s="348"/>
      <c r="V101" s="348"/>
      <c r="W101" s="348"/>
      <c r="X101" s="123"/>
      <c r="Y101" s="348"/>
      <c r="Z101" s="348"/>
      <c r="AA101" s="348"/>
      <c r="AB101" s="348"/>
      <c r="AC101" s="348"/>
      <c r="AD101" s="348"/>
      <c r="AE101" s="348"/>
      <c r="AF101" s="348"/>
      <c r="AG101" s="348"/>
      <c r="AH101" s="3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23"/>
      <c r="H104" s="123"/>
      <c r="I104" s="123"/>
      <c r="J104" s="123"/>
      <c r="K104" s="123"/>
      <c r="N104" s="124"/>
    </row>
    <row r="105" spans="2:34" ht="20.25" customHeight="1" x14ac:dyDescent="0.35">
      <c r="G105" s="123"/>
      <c r="H105" s="123"/>
      <c r="I105" s="123"/>
      <c r="J105" s="123"/>
      <c r="K105" s="123"/>
      <c r="L105" s="124"/>
    </row>
    <row r="106" spans="2:34" ht="20.25" customHeight="1" x14ac:dyDescent="0.35">
      <c r="G106" s="123"/>
      <c r="H106" s="123"/>
      <c r="I106" s="123"/>
      <c r="J106" s="123"/>
      <c r="K106" s="123"/>
      <c r="L106" s="124"/>
    </row>
    <row r="107" spans="2:34" ht="20.25" customHeight="1" x14ac:dyDescent="0.35">
      <c r="G107" s="123"/>
      <c r="H107" s="123"/>
      <c r="I107" s="123"/>
      <c r="J107" s="123"/>
      <c r="K107" s="123"/>
      <c r="L107" s="124"/>
    </row>
    <row r="108" spans="2:34" ht="20.25" customHeight="1" x14ac:dyDescent="0.35">
      <c r="G108" s="123"/>
      <c r="H108" s="123"/>
      <c r="I108" s="123"/>
      <c r="J108" s="123"/>
      <c r="K108" s="123"/>
      <c r="N108" s="124"/>
    </row>
    <row r="109" spans="2:34" ht="20.25" customHeight="1" x14ac:dyDescent="0.35">
      <c r="G109" s="123"/>
      <c r="H109" s="123"/>
      <c r="I109" s="123"/>
      <c r="J109" s="123"/>
      <c r="K109" s="123"/>
      <c r="L109" s="124"/>
    </row>
    <row r="110" spans="2:34" ht="20.25" customHeight="1" x14ac:dyDescent="0.35">
      <c r="G110" s="123"/>
      <c r="H110" s="123"/>
      <c r="I110" s="123"/>
      <c r="J110" s="123"/>
      <c r="K110" s="123"/>
      <c r="N110" s="124"/>
    </row>
    <row r="111" spans="2:34" ht="6" customHeight="1" x14ac:dyDescent="0.35"/>
    <row r="123" spans="2:34" ht="6" customHeight="1" x14ac:dyDescent="0.35"/>
    <row r="124" spans="2:34" ht="20.25" customHeight="1" x14ac:dyDescent="0.35"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F124" s="125"/>
      <c r="AG124" s="125"/>
      <c r="AH124" s="125"/>
    </row>
    <row r="125" spans="2:34" x14ac:dyDescent="0.35">
      <c r="B125" s="123"/>
      <c r="C125" s="123"/>
      <c r="D125" s="123"/>
      <c r="E125" s="123"/>
      <c r="F125" s="123"/>
      <c r="G125" s="123"/>
      <c r="H125" s="123"/>
    </row>
    <row r="126" spans="2:34" ht="20.25" customHeight="1" x14ac:dyDescent="0.35">
      <c r="B126" s="124"/>
      <c r="C126" s="126"/>
      <c r="D126" s="126"/>
      <c r="E126" s="126"/>
      <c r="F126" s="126"/>
      <c r="G126" s="126"/>
      <c r="H126" s="127"/>
      <c r="I126" s="128"/>
    </row>
    <row r="127" spans="2:34" ht="12" customHeight="1" x14ac:dyDescent="0.35">
      <c r="B127" s="124"/>
      <c r="C127" s="126"/>
      <c r="D127" s="126"/>
      <c r="E127" s="126"/>
      <c r="F127" s="126"/>
      <c r="G127" s="126"/>
      <c r="H127" s="127"/>
    </row>
    <row r="128" spans="2:34" ht="20.25" customHeight="1" x14ac:dyDescent="0.35">
      <c r="B128" s="124"/>
      <c r="C128" s="126"/>
      <c r="D128" s="126"/>
      <c r="E128" s="126"/>
      <c r="F128" s="126"/>
      <c r="G128" s="126"/>
      <c r="H128" s="127"/>
      <c r="I128" s="128"/>
    </row>
    <row r="129" spans="2:9" ht="12" customHeight="1" x14ac:dyDescent="0.35">
      <c r="B129" s="124"/>
      <c r="C129" s="126"/>
      <c r="D129" s="126"/>
      <c r="E129" s="126"/>
      <c r="F129" s="126"/>
      <c r="G129" s="126"/>
      <c r="H129" s="127"/>
    </row>
    <row r="130" spans="2:9" ht="20.25" customHeight="1" x14ac:dyDescent="0.35">
      <c r="B130" s="124"/>
      <c r="C130" s="126"/>
      <c r="D130" s="126"/>
      <c r="E130" s="126"/>
      <c r="F130" s="126"/>
      <c r="G130" s="126"/>
      <c r="H130" s="127"/>
      <c r="I130" s="128"/>
    </row>
    <row r="131" spans="2:9" ht="12" customHeight="1" x14ac:dyDescent="0.35">
      <c r="B131" s="124"/>
      <c r="C131" s="126"/>
      <c r="D131" s="126"/>
      <c r="E131" s="126"/>
      <c r="F131" s="126"/>
      <c r="G131" s="126"/>
      <c r="H131" s="127"/>
    </row>
    <row r="132" spans="2:9" ht="20.25" customHeight="1" x14ac:dyDescent="0.35">
      <c r="B132" s="124"/>
      <c r="C132" s="126"/>
      <c r="D132" s="126"/>
      <c r="E132" s="126"/>
      <c r="F132" s="126"/>
      <c r="G132" s="126"/>
      <c r="H132" s="127"/>
      <c r="I132" s="128"/>
    </row>
    <row r="133" spans="2:9" ht="12" customHeight="1" x14ac:dyDescent="0.35">
      <c r="B133" s="123"/>
      <c r="C133" s="123"/>
      <c r="D133" s="123"/>
      <c r="E133" s="123"/>
      <c r="F133" s="123"/>
      <c r="G133" s="123"/>
    </row>
    <row r="134" spans="2:9" ht="20.25" customHeight="1" x14ac:dyDescent="0.35">
      <c r="B134" s="123"/>
      <c r="C134" s="123"/>
      <c r="D134" s="123"/>
      <c r="E134" s="123"/>
      <c r="F134" s="123"/>
      <c r="G134" s="123"/>
      <c r="I134" s="128"/>
    </row>
    <row r="135" spans="2:9" ht="12" customHeight="1" x14ac:dyDescent="0.35">
      <c r="I135" s="128"/>
    </row>
    <row r="136" spans="2:9" ht="20.25" customHeight="1" x14ac:dyDescent="0.35">
      <c r="B136" s="123"/>
      <c r="C136" s="123"/>
      <c r="D136" s="123"/>
      <c r="E136" s="123"/>
      <c r="F136" s="123"/>
      <c r="I136" s="128"/>
    </row>
    <row r="137" spans="2:9" ht="12" customHeight="1" x14ac:dyDescent="0.35">
      <c r="B137" s="123"/>
      <c r="C137" s="123"/>
      <c r="D137" s="123"/>
      <c r="E137" s="123"/>
      <c r="F137" s="123"/>
      <c r="I137" s="128"/>
    </row>
    <row r="138" spans="2:9" ht="20.25" customHeight="1" x14ac:dyDescent="0.35">
      <c r="B138" s="123"/>
      <c r="C138" s="123"/>
      <c r="D138" s="123"/>
      <c r="E138" s="123"/>
      <c r="F138" s="123"/>
      <c r="I138" s="128"/>
    </row>
    <row r="139" spans="2:9" ht="12" customHeight="1" x14ac:dyDescent="0.35">
      <c r="B139" s="123"/>
      <c r="C139" s="123"/>
      <c r="D139" s="123"/>
      <c r="E139" s="123"/>
      <c r="F139" s="123"/>
      <c r="I139" s="128"/>
    </row>
    <row r="140" spans="2:9" ht="20.25" customHeight="1" x14ac:dyDescent="0.35">
      <c r="B140" s="123"/>
      <c r="C140" s="123"/>
      <c r="D140" s="123"/>
      <c r="E140" s="123"/>
      <c r="F140" s="123"/>
      <c r="I140" s="128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23"/>
      <c r="C145" s="123"/>
      <c r="D145" s="123"/>
      <c r="E145" s="123"/>
      <c r="F145" s="123"/>
      <c r="I145" s="128"/>
    </row>
    <row r="146" spans="2:34" ht="6" customHeight="1" x14ac:dyDescent="0.35"/>
    <row r="147" spans="2:34" ht="6" customHeight="1" x14ac:dyDescent="0.35"/>
    <row r="148" spans="2:34" x14ac:dyDescent="0.35">
      <c r="B148" s="129"/>
      <c r="C148" s="123"/>
      <c r="I148" s="128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23"/>
    </row>
    <row r="152" spans="2:34" ht="6" customHeight="1" x14ac:dyDescent="0.35"/>
    <row r="154" spans="2:34" ht="20.25" customHeight="1" x14ac:dyDescent="0.35"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26"/>
      <c r="AG154" s="126"/>
      <c r="AH154" s="127"/>
    </row>
    <row r="155" spans="2:34" ht="20.25" customHeight="1" x14ac:dyDescent="0.35"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127"/>
    </row>
    <row r="156" spans="2:34" ht="20.25" customHeight="1" x14ac:dyDescent="0.35"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127"/>
    </row>
    <row r="157" spans="2:34" ht="20.25" customHeight="1" x14ac:dyDescent="0.35"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7"/>
    </row>
    <row r="158" spans="2:34" x14ac:dyDescent="0.35"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  <c r="AA158" s="123"/>
      <c r="AB158" s="123"/>
      <c r="AC158" s="123"/>
      <c r="AD158" s="123"/>
      <c r="AE158" s="123"/>
      <c r="AF158" s="123"/>
      <c r="AG158" s="123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2021</vt:lpstr>
      <vt:lpstr>2020</vt:lpstr>
      <vt:lpstr>2019</vt:lpstr>
      <vt:lpstr>2018</vt:lpstr>
      <vt:lpstr>2017</vt:lpstr>
      <vt:lpstr>'2021'!Print_Area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2021-12-21T13:10:12Z</dcterms:created>
  <dcterms:modified xsi:type="dcterms:W3CDTF">2021-12-28T08:07:56Z</dcterms:modified>
</cp:coreProperties>
</file>