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Untung Sudomo\P2KB\"/>
    </mc:Choice>
  </mc:AlternateContent>
  <xr:revisionPtr revIDLastSave="0" documentId="13_ncr:1_{A54E9E87-F2AF-42B4-B730-FB2DD708536D}" xr6:coauthVersionLast="45" xr6:coauthVersionMax="45" xr10:uidLastSave="{00000000-0000-0000-0000-000000000000}"/>
  <bookViews>
    <workbookView xWindow="-110" yWindow="-110" windowWidth="19420" windowHeight="10420" xr2:uid="{03BF8A66-95FF-44BA-A644-CFE4BE20B3C1}"/>
  </bookViews>
  <sheets>
    <sheet name="2020" sheetId="6" r:id="rId1"/>
    <sheet name="2019" sheetId="5" r:id="rId2"/>
    <sheet name="2018" sheetId="4" r:id="rId3"/>
    <sheet name="2017" sheetId="3" r:id="rId4"/>
    <sheet name="2016" sheetId="2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9" i="6" l="1"/>
  <c r="AB77" i="6"/>
  <c r="AB80" i="6" s="1"/>
  <c r="AB73" i="6"/>
  <c r="AB72" i="6"/>
  <c r="AB71" i="6"/>
  <c r="AB70" i="6"/>
  <c r="AB69" i="6"/>
  <c r="AB66" i="6"/>
  <c r="AB65" i="6"/>
  <c r="AB64" i="6"/>
  <c r="AB62" i="6"/>
  <c r="AB67" i="6" s="1"/>
  <c r="AB59" i="6"/>
  <c r="AB57" i="6"/>
  <c r="AB60" i="6" s="1"/>
  <c r="AB54" i="6"/>
  <c r="AB53" i="6"/>
  <c r="AB52" i="6"/>
  <c r="AB49" i="6"/>
  <c r="F45" i="6"/>
  <c r="F43" i="6"/>
  <c r="F41" i="6"/>
  <c r="F39" i="6"/>
  <c r="F37" i="6"/>
  <c r="F35" i="6"/>
  <c r="F33" i="6"/>
  <c r="F31" i="6"/>
  <c r="F30" i="6"/>
  <c r="F27" i="6"/>
  <c r="F25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/>
  <c r="AB77" i="5"/>
  <c r="AB73" i="5"/>
  <c r="AB72" i="5"/>
  <c r="AB71" i="5"/>
  <c r="AB70" i="5"/>
  <c r="AB69" i="5"/>
  <c r="AB66" i="5"/>
  <c r="AB65" i="5"/>
  <c r="AB64" i="5"/>
  <c r="AB62" i="5"/>
  <c r="AB59" i="5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66" i="4"/>
  <c r="AB65" i="4"/>
  <c r="AB64" i="4"/>
  <c r="AB62" i="4"/>
  <c r="AB67" i="4" s="1"/>
  <c r="AB59" i="4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80" i="2"/>
  <c r="AB79" i="2"/>
  <c r="AB77" i="2"/>
  <c r="AB73" i="2"/>
  <c r="AB72" i="2"/>
  <c r="AB71" i="2"/>
  <c r="AB70" i="2"/>
  <c r="AB69" i="2"/>
  <c r="AB66" i="2"/>
  <c r="AB65" i="2"/>
  <c r="AB64" i="2"/>
  <c r="AB62" i="2"/>
  <c r="AB59" i="2"/>
  <c r="AB57" i="2"/>
  <c r="AB60" i="2" s="1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5" i="2" l="1"/>
  <c r="AB75" i="6"/>
  <c r="AB60" i="3"/>
  <c r="AB75" i="5"/>
  <c r="AB67" i="2"/>
  <c r="AB55" i="3"/>
  <c r="AB75" i="4"/>
  <c r="AB60" i="5"/>
  <c r="AB55" i="6"/>
  <c r="AB55" i="2"/>
  <c r="AB67" i="5"/>
  <c r="AB75" i="3"/>
  <c r="AB60" i="4"/>
  <c r="AB8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466C62A-F2D7-41B9-B9E8-0CF6102EE20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AE11442-4708-48DC-B81F-766A709BE91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3995F9F-5ACC-457C-BAA2-132A15913FB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FEEA1EA-A77F-4523-BFB6-0D358EB9FD9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9E5497B-593B-4018-BA02-36E295EE959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<sst xmlns="http://schemas.openxmlformats.org/spreadsheetml/2006/main" count="555" uniqueCount="93">
  <si>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</si>
  <si>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</si>
  <si>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</si>
  <si>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</si>
  <si>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</si>
  <si>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</si>
  <si>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</si>
  <si>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</si>
  <si>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</si>
  <si>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</si>
  <si>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</si>
  <si>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</si>
  <si>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</si>
  <si>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</si>
  <si>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</si>
  <si>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</si>
  <si>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</si>
  <si>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</si>
  <si>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</si>
  <si>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</si>
  <si>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</si>
  <si>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</si>
  <si>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</si>
  <si>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</si>
  <si>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</si>
  <si>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</si>
  <si>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</si>
  <si>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</si>
  <si>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</si>
  <si>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</si>
  <si>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</si>
  <si>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</si>
  <si>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</si>
  <si>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</si>
  <si>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</si>
  <si>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</si>
  <si>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</si>
  <si>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</si>
  <si>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</si>
  <si>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</si>
  <si>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</si>
  <si>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</si>
  <si>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</si>
  <si>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</si>
  <si>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</si>
  <si>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</si>
  <si>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</si>
  <si>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</si>
  <si>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</si>
  <si>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</si>
  <si>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</si>
  <si>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</si>
  <si>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</si>
  <si>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</si>
  <si>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</si>
  <si>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</si>
  <si>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</si>
  <si>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</si>
  <si>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</si>
  <si>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</si>
  <si>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</si>
  <si>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</si>
  <si>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</si>
  <si>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</si>
  <si>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</si>
  <si>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</si>
  <si>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</si>
  <si>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</si>
  <si>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</si>
  <si>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</si>
  <si>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</si>
  <si>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</si>
  <si>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</si>
  <si>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</si>
  <si>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</si>
  <si>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2016</t>
  </si>
  <si>
    <t xml:space="preserve"> </t>
  </si>
  <si>
    <t>TANDA-TANGAN</t>
  </si>
  <si>
    <t xml:space="preserve">: 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</si>
  <si>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</si>
  <si>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</si>
  <si>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</si>
  <si>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</si>
  <si>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</si>
  <si>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</si>
  <si>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</si>
  <si>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</si>
  <si>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</si>
  <si>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</si>
  <si>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2017</t>
  </si>
  <si>
    <t>Depok,                                     2018</t>
  </si>
  <si>
    <t>Depok,                                     2019</t>
  </si>
  <si>
    <t>Depok,                                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</si>
</sst>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15" fontId="20" fillId="6" borderId="3" xfId="1" applyNumberFormat="1" applyFont="1" applyFill="1" applyBorder="1" applyAlignment="1">
      <alignment horizontal="left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398EAC5D-080B-4E62-8201-19AC379ECB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125D3AF-5D87-4893-91BF-0E1AF3D4721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65DBED4-FA01-486D-86EE-41FBDAB522D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124C311-894F-43B7-ADBA-9F42B3670F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FCBA097-7F5B-4B50-A01E-3A4068A2D7B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4879CF31-2E67-4D24-A04C-FD1099FE288C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3D096CE-9EDE-4849-8527-AC2437D2E3D2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12700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8B3F4920-B48E-4C6B-8888-B339F1C7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1B5AC1-0F42-4412-B204-260C6A59BF8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62A0CDB-F75D-4A72-BCF2-859FD0CD438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1C7D316-C1E3-4FE5-A8FE-AD5744F6C8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28BA0A5-9054-478F-AF3E-F5F3CCE968E0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CCE54DE-01F2-496F-9B30-4F60EAE5575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BF9627A-6D48-4BB0-8F82-7E5E724B753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12700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7E4B846F-4F05-4D4E-95AC-35B5621E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56FD3D-CC07-4188-AE31-E8CDED2A272D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3B01873-2EDD-47EC-BB58-1BF9DBAB044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F23E64F-CD1B-4E78-ABBA-93F49EDD64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C139BDF-D02E-4895-9438-6F0D98B18D99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EF18726-D777-4D66-8404-C4BC4462A08B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EAB18F8-E08C-44F0-9B30-04172B09BB0F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12700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B2B1CC64-9132-44D9-A4FE-3E560B5C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6404D6C-31A7-49F3-A203-5620C574DA0A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ABFA7BE-9F9B-432B-BF59-5D4F3E93C80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2D07090-0C00-4199-9D47-893FB76C46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3030F18-411D-4291-9CAB-3FA5DC803CD5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CAB9345-1C97-4A53-9554-8C274DCBEA9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D198833-A12D-45E9-A18A-04CA76C432F9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12700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81E6FB0-AE8C-4FFC-809E-0192ED65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F2A581A-E449-4CC7-B04C-F6C7DEECE63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74556CA-8E91-4888-A065-18609D6BFEE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BB7504A-73E5-4CAD-B4F1-06436459C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3E935CE-A82A-4F54-A323-B1E7F891A280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217A13D-EF1D-46B7-B903-BD0836A7B92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161B08F-42EE-4671-81F7-4529AFB92BC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20</xdr:col>
      <xdr:colOff>12700</xdr:colOff>
      <xdr:row>91</xdr:row>
      <xdr:rowOff>152400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237DEF73-60C4-4DEE-8508-502E63C5E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418590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4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3</v>
          </cell>
        </row>
        <row r="18">
          <cell r="F18" t="str">
            <v>Untung Sudomo</v>
          </cell>
        </row>
        <row r="20">
          <cell r="F20" t="str">
            <v>Cilacap</v>
          </cell>
        </row>
        <row r="22">
          <cell r="F22">
            <v>16276</v>
          </cell>
        </row>
        <row r="23">
          <cell r="F23" t="str">
            <v>Spesialis Penyakit Dalam</v>
          </cell>
        </row>
        <row r="25">
          <cell r="F25">
            <v>44499</v>
          </cell>
        </row>
        <row r="27">
          <cell r="F27" t="str">
            <v>Jl. Gandum G.II No.7 KPAD Sukamaju Baru</v>
          </cell>
        </row>
        <row r="30">
          <cell r="F30" t="str">
            <v>Sukamaju Baru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16462</v>
          </cell>
        </row>
        <row r="39">
          <cell r="F39" t="str">
            <v>021 - 8740526</v>
          </cell>
        </row>
        <row r="43">
          <cell r="F43" t="str">
            <v>0816852720</v>
          </cell>
        </row>
        <row r="45">
          <cell r="F45" t="str">
            <v>athungtipit@gmail.com</v>
          </cell>
        </row>
      </sheetData>
      <sheetData sheetId="2">
        <row r="20">
          <cell r="I20">
            <v>0</v>
          </cell>
        </row>
        <row r="44">
          <cell r="H44">
            <v>0</v>
          </cell>
        </row>
        <row r="70">
          <cell r="H70">
            <v>0</v>
          </cell>
        </row>
        <row r="110">
          <cell r="I110">
            <v>0</v>
          </cell>
        </row>
        <row r="127">
          <cell r="G127">
            <v>10</v>
          </cell>
        </row>
        <row r="157">
          <cell r="G157">
            <v>5</v>
          </cell>
        </row>
        <row r="173">
          <cell r="G173">
            <v>10</v>
          </cell>
        </row>
        <row r="190">
          <cell r="H190">
            <v>10</v>
          </cell>
        </row>
      </sheetData>
      <sheetData sheetId="3">
        <row r="30">
          <cell r="H30">
            <v>22</v>
          </cell>
        </row>
        <row r="95">
          <cell r="G95">
            <v>0</v>
          </cell>
        </row>
        <row r="131">
          <cell r="G13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4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3</v>
          </cell>
        </row>
        <row r="18">
          <cell r="F18" t="str">
            <v>Untung Sudomo</v>
          </cell>
        </row>
        <row r="20">
          <cell r="F20" t="str">
            <v>Cilacap</v>
          </cell>
        </row>
        <row r="22">
          <cell r="F22">
            <v>16276</v>
          </cell>
        </row>
        <row r="23">
          <cell r="F23" t="str">
            <v>Spesialis Penyakit Dalam</v>
          </cell>
        </row>
        <row r="25">
          <cell r="F25">
            <v>44499</v>
          </cell>
        </row>
        <row r="27">
          <cell r="F27" t="str">
            <v>Jl. Gandum G.II No.7 KPAD Sukamaju Baru</v>
          </cell>
        </row>
        <row r="30">
          <cell r="F30" t="str">
            <v>Sukamaju Baru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16462</v>
          </cell>
        </row>
        <row r="39">
          <cell r="F39" t="str">
            <v>021 - 8740526</v>
          </cell>
        </row>
        <row r="43">
          <cell r="F43" t="str">
            <v>0816852720</v>
          </cell>
        </row>
        <row r="45">
          <cell r="F45" t="str">
            <v>athungtipit@gmail.com</v>
          </cell>
        </row>
      </sheetData>
      <sheetData sheetId="2">
        <row r="20">
          <cell r="I20">
            <v>4</v>
          </cell>
        </row>
        <row r="44">
          <cell r="H44">
            <v>0</v>
          </cell>
        </row>
        <row r="70">
          <cell r="H70">
            <v>1</v>
          </cell>
        </row>
        <row r="110">
          <cell r="I110">
            <v>0</v>
          </cell>
        </row>
        <row r="127">
          <cell r="G127">
            <v>15</v>
          </cell>
        </row>
        <row r="157">
          <cell r="G157">
            <v>10</v>
          </cell>
        </row>
        <row r="173">
          <cell r="G173">
            <v>15</v>
          </cell>
        </row>
        <row r="190">
          <cell r="H190">
            <v>10</v>
          </cell>
        </row>
      </sheetData>
      <sheetData sheetId="3">
        <row r="30">
          <cell r="H30">
            <v>30</v>
          </cell>
        </row>
        <row r="95">
          <cell r="G95">
            <v>0</v>
          </cell>
        </row>
        <row r="131">
          <cell r="G13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4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3</v>
          </cell>
        </row>
        <row r="18">
          <cell r="F18" t="str">
            <v>Untung Sudomo</v>
          </cell>
        </row>
        <row r="20">
          <cell r="F20" t="str">
            <v>Cilacap</v>
          </cell>
        </row>
        <row r="22">
          <cell r="F22">
            <v>16276</v>
          </cell>
        </row>
        <row r="23">
          <cell r="F23" t="str">
            <v>Spesialis Penyakit Dalam</v>
          </cell>
        </row>
        <row r="25">
          <cell r="F25">
            <v>44499</v>
          </cell>
        </row>
        <row r="27">
          <cell r="F27" t="str">
            <v>Jl. Gandum G.II No.7 KPAD Sukamaju Baru</v>
          </cell>
        </row>
        <row r="30">
          <cell r="F30" t="str">
            <v>Sukamaju Baru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16462</v>
          </cell>
        </row>
        <row r="39">
          <cell r="F39" t="str">
            <v>021 - 8740526</v>
          </cell>
        </row>
        <row r="43">
          <cell r="F43" t="str">
            <v>0816852720</v>
          </cell>
        </row>
        <row r="45">
          <cell r="F45" t="str">
            <v>athungtipit@gmail.com</v>
          </cell>
        </row>
      </sheetData>
      <sheetData sheetId="2">
        <row r="20">
          <cell r="I20">
            <v>0</v>
          </cell>
        </row>
        <row r="44">
          <cell r="H44">
            <v>0</v>
          </cell>
        </row>
        <row r="70">
          <cell r="H70">
            <v>2</v>
          </cell>
        </row>
        <row r="110">
          <cell r="I110">
            <v>0</v>
          </cell>
        </row>
        <row r="127">
          <cell r="G127">
            <v>15</v>
          </cell>
        </row>
        <row r="157">
          <cell r="G157">
            <v>10</v>
          </cell>
        </row>
        <row r="173">
          <cell r="G173">
            <v>15</v>
          </cell>
        </row>
        <row r="190">
          <cell r="H190">
            <v>10</v>
          </cell>
        </row>
      </sheetData>
      <sheetData sheetId="3">
        <row r="30">
          <cell r="H30">
            <v>18</v>
          </cell>
        </row>
        <row r="95">
          <cell r="G95">
            <v>0</v>
          </cell>
        </row>
        <row r="131">
          <cell r="G13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4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3</v>
          </cell>
        </row>
        <row r="18">
          <cell r="F18" t="str">
            <v>Untung Sudomo</v>
          </cell>
        </row>
        <row r="20">
          <cell r="F20" t="str">
            <v>Cilacap</v>
          </cell>
        </row>
        <row r="22">
          <cell r="F22">
            <v>16276</v>
          </cell>
        </row>
        <row r="23">
          <cell r="F23" t="str">
            <v>Spesialis Penyakit Dalam</v>
          </cell>
        </row>
        <row r="25">
          <cell r="F25">
            <v>44499</v>
          </cell>
        </row>
        <row r="27">
          <cell r="F27" t="str">
            <v>Jl. Gandum G.II No.7 KPAD Sukamaju Baru</v>
          </cell>
        </row>
        <row r="30">
          <cell r="F30" t="str">
            <v>Sukamaju Baru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16462</v>
          </cell>
        </row>
        <row r="39">
          <cell r="F39" t="str">
            <v>021 - 8740526</v>
          </cell>
        </row>
        <row r="43">
          <cell r="F43" t="str">
            <v>0816852720</v>
          </cell>
        </row>
        <row r="45">
          <cell r="F45" t="str">
            <v>athungtipit@gmail.com</v>
          </cell>
        </row>
      </sheetData>
      <sheetData sheetId="2">
        <row r="20">
          <cell r="I20">
            <v>8</v>
          </cell>
        </row>
        <row r="44">
          <cell r="H44">
            <v>0</v>
          </cell>
        </row>
        <row r="70">
          <cell r="H70">
            <v>1</v>
          </cell>
        </row>
        <row r="110">
          <cell r="I110">
            <v>0</v>
          </cell>
        </row>
        <row r="127">
          <cell r="G127">
            <v>15</v>
          </cell>
        </row>
        <row r="157">
          <cell r="G157">
            <v>10</v>
          </cell>
        </row>
        <row r="173">
          <cell r="G173">
            <v>15</v>
          </cell>
        </row>
        <row r="190">
          <cell r="H190">
            <v>10</v>
          </cell>
        </row>
      </sheetData>
      <sheetData sheetId="3">
        <row r="30">
          <cell r="H30">
            <v>104</v>
          </cell>
        </row>
        <row r="95">
          <cell r="G95">
            <v>0</v>
          </cell>
        </row>
        <row r="131">
          <cell r="G131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1</v>
          </cell>
          <cell r="K16">
            <v>9</v>
          </cell>
          <cell r="L16">
            <v>8</v>
          </cell>
          <cell r="M16">
            <v>6</v>
          </cell>
          <cell r="O16">
            <v>0</v>
          </cell>
          <cell r="P16">
            <v>0</v>
          </cell>
          <cell r="Q16">
            <v>1</v>
          </cell>
          <cell r="R16">
            <v>4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3</v>
          </cell>
        </row>
        <row r="18">
          <cell r="F18" t="str">
            <v>Untung Sudomo</v>
          </cell>
        </row>
        <row r="20">
          <cell r="F20" t="str">
            <v>Cilacap</v>
          </cell>
        </row>
        <row r="22">
          <cell r="F22">
            <v>16276</v>
          </cell>
        </row>
        <row r="23">
          <cell r="F23" t="str">
            <v>Spesialis Penyakit Dalam</v>
          </cell>
        </row>
        <row r="25">
          <cell r="F25">
            <v>44499</v>
          </cell>
        </row>
        <row r="27">
          <cell r="F27" t="str">
            <v>Jl. Gandum G.II No.7 KPAD Sukamaju Baru</v>
          </cell>
        </row>
        <row r="30">
          <cell r="F30" t="str">
            <v>Sukamaju Baru</v>
          </cell>
        </row>
        <row r="31">
          <cell r="F31" t="str">
            <v>Tapos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16462</v>
          </cell>
        </row>
        <row r="39">
          <cell r="F39" t="str">
            <v>021 - 8740526</v>
          </cell>
        </row>
        <row r="43">
          <cell r="F43" t="str">
            <v>0816852720</v>
          </cell>
        </row>
        <row r="45">
          <cell r="F45" t="str">
            <v>athungtipit@gmail.com</v>
          </cell>
        </row>
      </sheetData>
      <sheetData sheetId="2">
        <row r="20">
          <cell r="I20">
            <v>16</v>
          </cell>
        </row>
        <row r="44">
          <cell r="H44">
            <v>0</v>
          </cell>
        </row>
        <row r="70">
          <cell r="H70">
            <v>1</v>
          </cell>
        </row>
        <row r="110">
          <cell r="I110">
            <v>0</v>
          </cell>
        </row>
        <row r="126">
          <cell r="G126">
            <v>15</v>
          </cell>
        </row>
        <row r="155">
          <cell r="G155">
            <v>15</v>
          </cell>
        </row>
        <row r="170">
          <cell r="G170">
            <v>15</v>
          </cell>
        </row>
        <row r="187">
          <cell r="H187">
            <v>10</v>
          </cell>
        </row>
      </sheetData>
      <sheetData sheetId="3">
        <row r="21">
          <cell r="H21">
            <v>94</v>
          </cell>
        </row>
        <row r="86">
          <cell r="G86">
            <v>0</v>
          </cell>
        </row>
        <row r="122">
          <cell r="G12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F1F8-D542-479F-9BFE-E02867DB092A}">
  <sheetPr>
    <tabColor theme="1"/>
  </sheetPr>
  <dimension ref="B2:AJ158"/>
  <sheetViews>
    <sheetView showGridLines="0" tabSelected="1" topLeftCell="A52" zoomScale="75" zoomScaleNormal="75" workbookViewId="0">
      <selection activeCell="N52" sqref="N5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'[1]Form P2KB 01'!V7:X8</f>
        <v>2</v>
      </c>
      <c r="W7" s="262"/>
      <c r="X7" s="274"/>
      <c r="Y7" s="242">
        <f>'[1]Form P2KB 01'!Y7:AA8</f>
        <v>0</v>
      </c>
      <c r="Z7" s="243"/>
      <c r="AA7" s="244"/>
      <c r="AB7" s="242">
        <f>'[1]Form P2KB 01'!AB7:AD8</f>
        <v>2</v>
      </c>
      <c r="AC7" s="243"/>
      <c r="AD7" s="244"/>
      <c r="AE7" s="242">
        <f>'[1]Form P2KB 01'!AE7:AG8</f>
        <v>0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250" t="s">
        <v>12</v>
      </c>
      <c r="AB10" s="251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1</v>
      </c>
      <c r="K16" s="28">
        <f>'[1]Form P2KB 01'!K16</f>
        <v>9</v>
      </c>
      <c r="L16" s="28">
        <f>'[1]Form P2KB 01'!L16</f>
        <v>8</v>
      </c>
      <c r="M16" s="28">
        <f>'[1]Form P2KB 01'!M16</f>
        <v>6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1</v>
      </c>
      <c r="R16" s="28">
        <f>'[1]Form P2KB 01'!R16</f>
        <v>4</v>
      </c>
      <c r="S16" s="43"/>
      <c r="T16" s="28">
        <f>'[1]Form P2KB 01'!T16</f>
        <v>0</v>
      </c>
      <c r="U16" s="235">
        <f>'[1]Form P2KB 01'!U16:V16</f>
        <v>2</v>
      </c>
      <c r="V16" s="236"/>
      <c r="W16" s="235">
        <f>'[1]Form P2KB 01'!W16:X16</f>
        <v>4</v>
      </c>
      <c r="X16" s="236"/>
      <c r="Y16" s="235">
        <f>'[1]Form P2KB 01'!Y16:Z16</f>
        <v>1</v>
      </c>
      <c r="Z16" s="236"/>
      <c r="AA16" s="235">
        <f>'[1]Form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'[1]Form P2KB 01'!F18:AG19</f>
        <v>Untung Sudomo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'[1]Form P2KB 01'!F20:AH21</f>
        <v>Cilacap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'[1]Form P2KB 01'!F22</f>
        <v>16276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'[1]Form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f>'[1]Form P2KB 01'!F25:AH26</f>
        <v>44499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'[1]Form P2KB 01'!F27:AG29</f>
        <v>Jl. Gandum G.II No.7 KPAD Sukamaju Baru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'[1]Form P2KB 01'!F30:AG30</f>
        <v>Sukamaju Baru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'[1]Form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'[1]Form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'[1]Form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'[1]Form P2KB 01'!F37:AH38</f>
        <v>16462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'[1]Form P2KB 01'!F39:AH40</f>
        <v>021 - 8740526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'[1]Form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'[1]Form P2KB 01'!F43:AH44</f>
        <v>0816852720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'[1]Form P2KB 01'!F45:AH47</f>
        <v>athungtipit@gmail.com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[1]Profesional!I20+[1]Profesional!H44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[1]Profesional!H70</f>
        <v>0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[1]Profesional!I110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[1]Profesional!G127+[1]Profesional!G157+[1]Profesional!G173+[1]Profesional!H190</f>
        <v>35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35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[1]Pembelajaran!H30</f>
        <v>22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[1]Pembelajaran!G95+[1]Pembelajaran!G131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22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'[1]Pengabdian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'[1]Pengabdian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'[1]Pengabdian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'[1]Publikasi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6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6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6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6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6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6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6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6" ht="15" customHeight="1" x14ac:dyDescent="0.35">
      <c r="B88" s="100"/>
      <c r="C88" s="92"/>
      <c r="D88" s="92"/>
      <c r="E88" s="92"/>
      <c r="F88" s="93"/>
      <c r="G88" s="153" t="s">
        <v>92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6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  <c r="AJ89" s="4" t="s">
        <v>76</v>
      </c>
    </row>
    <row r="90" spans="2:36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78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6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6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6" ht="15" customHeight="1" x14ac:dyDescent="0.35">
      <c r="B93" s="100"/>
      <c r="C93" s="92"/>
      <c r="D93" s="92"/>
      <c r="E93" s="92"/>
      <c r="F93" s="93"/>
      <c r="G93" s="128" t="s">
        <v>79</v>
      </c>
      <c r="H93" s="129"/>
      <c r="I93" s="129"/>
      <c r="J93" s="129"/>
      <c r="K93" s="129"/>
      <c r="L93" s="130"/>
      <c r="M93" s="129"/>
      <c r="N93" s="129" t="s">
        <v>80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6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6" ht="12.75" customHeight="1" x14ac:dyDescent="0.35">
      <c r="B95" s="100"/>
      <c r="C95" s="92"/>
      <c r="D95" s="92"/>
      <c r="E95" s="92"/>
      <c r="F95" s="93"/>
      <c r="G95" s="26" t="s">
        <v>81</v>
      </c>
      <c r="H95" s="129"/>
      <c r="I95" s="129"/>
      <c r="J95" s="129"/>
      <c r="K95" s="129"/>
      <c r="L95" s="130"/>
      <c r="M95" s="129"/>
      <c r="N95" s="129" t="s">
        <v>82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6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83</v>
      </c>
      <c r="C98" s="104" t="s">
        <v>84</v>
      </c>
      <c r="D98" s="133"/>
      <c r="E98" s="92"/>
      <c r="F98" s="92"/>
      <c r="G98" s="134" t="s">
        <v>85</v>
      </c>
      <c r="H98" s="135" t="s">
        <v>86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87</v>
      </c>
      <c r="H99" s="26" t="s">
        <v>88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6F89-A6B7-48DD-8B3A-5A56EE369D8D}">
  <sheetPr>
    <tabColor theme="1"/>
  </sheetPr>
  <dimension ref="B2:AJ158"/>
  <sheetViews>
    <sheetView showGridLines="0" topLeftCell="A52" zoomScale="75" zoomScaleNormal="75" workbookViewId="0">
      <selection activeCell="AK52" sqref="AK5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'[2]Form P2KB 01'!V7:X8</f>
        <v>2</v>
      </c>
      <c r="W7" s="262"/>
      <c r="X7" s="274"/>
      <c r="Y7" s="242">
        <f>'[2]Form P2KB 01'!Y7:AA8</f>
        <v>0</v>
      </c>
      <c r="Z7" s="243"/>
      <c r="AA7" s="244"/>
      <c r="AB7" s="242">
        <f>'[2]Form P2KB 01'!AB7:AD8</f>
        <v>1</v>
      </c>
      <c r="AC7" s="243"/>
      <c r="AD7" s="244"/>
      <c r="AE7" s="242">
        <f>'[2]Form P2KB 01'!AE7:AG8</f>
        <v>9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250" t="s">
        <v>12</v>
      </c>
      <c r="AB10" s="251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1</v>
      </c>
      <c r="K16" s="28">
        <f>'[2]Form P2KB 01'!K16</f>
        <v>9</v>
      </c>
      <c r="L16" s="28">
        <f>'[2]Form P2KB 01'!L16</f>
        <v>8</v>
      </c>
      <c r="M16" s="28">
        <f>'[2]Form P2KB 01'!M16</f>
        <v>6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1</v>
      </c>
      <c r="R16" s="28">
        <f>'[2]Form P2KB 01'!R16</f>
        <v>4</v>
      </c>
      <c r="S16" s="43"/>
      <c r="T16" s="28">
        <f>'[2]Form P2KB 01'!T16</f>
        <v>0</v>
      </c>
      <c r="U16" s="235">
        <f>'[2]Form P2KB 01'!U16:V16</f>
        <v>2</v>
      </c>
      <c r="V16" s="236"/>
      <c r="W16" s="235">
        <f>'[2]Form P2KB 01'!W16:X16</f>
        <v>4</v>
      </c>
      <c r="X16" s="236"/>
      <c r="Y16" s="235">
        <f>'[2]Form P2KB 01'!Y16:Z16</f>
        <v>1</v>
      </c>
      <c r="Z16" s="236"/>
      <c r="AA16" s="235">
        <f>'[2]Form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'[2]Form P2KB 01'!F18:AG19</f>
        <v>Untung Sudomo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'[2]Form P2KB 01'!F20:AH21</f>
        <v>Cilacap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'[2]Form P2KB 01'!F22</f>
        <v>16276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'[2]Form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f>'[2]Form P2KB 01'!F25:AH26</f>
        <v>44499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'[2]Form P2KB 01'!F27:AG29</f>
        <v>Jl. Gandum G.II No.7 KPAD Sukamaju Baru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'[2]Form P2KB 01'!F30:AG30</f>
        <v>Sukamaju Baru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'[2]Form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'[2]Form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'[2]Form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'[2]Form P2KB 01'!F37:AH38</f>
        <v>16462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'[2]Form P2KB 01'!F39:AH40</f>
        <v>021 - 8740526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'[2]Form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'[2]Form P2KB 01'!F43:AH44</f>
        <v>0816852720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'[2]Form P2KB 01'!F45:AH47</f>
        <v>athungtipit@gmail.com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[2]Profesional!I20+[2]Profesional!H44</f>
        <v>4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[2]Profesional!H70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[2]Profesional!I110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[2]Profesional!G127+[2]Profesional!G157+[2]Profesional!G173+[2]Profesional!H190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55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[2]Pembelajaran!H30</f>
        <v>30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[2]Pembelajaran!G95+[2]Pembelajaran!G131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30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'[2]Pengabdian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'[2]Pengabdian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'[2]Publikasi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'[2]Pengembangan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6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6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6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6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6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6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6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6" ht="15" customHeight="1" x14ac:dyDescent="0.35">
      <c r="B88" s="100"/>
      <c r="C88" s="92"/>
      <c r="D88" s="92"/>
      <c r="E88" s="92"/>
      <c r="F88" s="93"/>
      <c r="G88" s="153" t="s">
        <v>91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6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  <c r="AJ89" s="4" t="s">
        <v>76</v>
      </c>
    </row>
    <row r="90" spans="2:36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78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6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6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6" ht="15" customHeight="1" x14ac:dyDescent="0.35">
      <c r="B93" s="100"/>
      <c r="C93" s="92"/>
      <c r="D93" s="92"/>
      <c r="E93" s="92"/>
      <c r="F93" s="93"/>
      <c r="G93" s="128" t="s">
        <v>79</v>
      </c>
      <c r="H93" s="129"/>
      <c r="I93" s="129"/>
      <c r="J93" s="129"/>
      <c r="K93" s="129"/>
      <c r="L93" s="130"/>
      <c r="M93" s="129"/>
      <c r="N93" s="129" t="s">
        <v>80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6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6" ht="12.75" customHeight="1" x14ac:dyDescent="0.35">
      <c r="B95" s="100"/>
      <c r="C95" s="92"/>
      <c r="D95" s="92"/>
      <c r="E95" s="92"/>
      <c r="F95" s="93"/>
      <c r="G95" s="26" t="s">
        <v>81</v>
      </c>
      <c r="H95" s="129"/>
      <c r="I95" s="129"/>
      <c r="J95" s="129"/>
      <c r="K95" s="129"/>
      <c r="L95" s="130"/>
      <c r="M95" s="129"/>
      <c r="N95" s="129" t="s">
        <v>82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6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83</v>
      </c>
      <c r="C98" s="104" t="s">
        <v>84</v>
      </c>
      <c r="D98" s="133"/>
      <c r="E98" s="92"/>
      <c r="F98" s="92"/>
      <c r="G98" s="134" t="s">
        <v>85</v>
      </c>
      <c r="H98" s="135" t="s">
        <v>86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87</v>
      </c>
      <c r="H99" s="26" t="s">
        <v>88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6773-5D22-46A4-8898-B316B5F119B9}">
  <sheetPr>
    <tabColor theme="1"/>
  </sheetPr>
  <dimension ref="B2:AJ158"/>
  <sheetViews>
    <sheetView showGridLines="0" topLeftCell="A53" zoomScale="75" zoomScaleNormal="75" workbookViewId="0">
      <selection activeCell="AM79" sqref="AM7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'[3]Form P2KB 01'!V7:X8</f>
        <v>2</v>
      </c>
      <c r="W7" s="262"/>
      <c r="X7" s="274"/>
      <c r="Y7" s="242">
        <f>'[3]Form P2KB 01'!Y7:AA8</f>
        <v>0</v>
      </c>
      <c r="Z7" s="243"/>
      <c r="AA7" s="244"/>
      <c r="AB7" s="242">
        <f>'[3]Form P2KB 01'!AB7:AD8</f>
        <v>1</v>
      </c>
      <c r="AC7" s="243"/>
      <c r="AD7" s="244"/>
      <c r="AE7" s="242">
        <f>'[3]Form P2KB 01'!AE7:AG8</f>
        <v>8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50" t="s">
        <v>12</v>
      </c>
      <c r="AB10" s="251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1</v>
      </c>
      <c r="K16" s="28">
        <f>'[3]Form P2KB 01'!K16</f>
        <v>9</v>
      </c>
      <c r="L16" s="28">
        <f>'[3]Form P2KB 01'!L16</f>
        <v>8</v>
      </c>
      <c r="M16" s="28">
        <f>'[3]Form P2KB 01'!M16</f>
        <v>6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1</v>
      </c>
      <c r="R16" s="28">
        <f>'[3]Form P2KB 01'!R16</f>
        <v>4</v>
      </c>
      <c r="S16" s="43"/>
      <c r="T16" s="28">
        <f>'[3]Form P2KB 01'!T16</f>
        <v>0</v>
      </c>
      <c r="U16" s="235">
        <f>'[3]Form P2KB 01'!U16:V16</f>
        <v>2</v>
      </c>
      <c r="V16" s="236"/>
      <c r="W16" s="235">
        <f>'[3]Form P2KB 01'!W16:X16</f>
        <v>4</v>
      </c>
      <c r="X16" s="236"/>
      <c r="Y16" s="235">
        <f>'[3]Form P2KB 01'!Y16:Z16</f>
        <v>1</v>
      </c>
      <c r="Z16" s="236"/>
      <c r="AA16" s="235">
        <f>'[3]Form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'[3]Form P2KB 01'!F18:AG19</f>
        <v>Untung Sudomo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'[3]Form P2KB 01'!F20:AH21</f>
        <v>Cilacap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'[3]Form P2KB 01'!F22</f>
        <v>16276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'[3]Form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f>'[3]Form P2KB 01'!F25:AH26</f>
        <v>44499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'[3]Form P2KB 01'!F27:AG29</f>
        <v>Jl. Gandum G.II No.7 KPAD Sukamaju Baru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'[3]Form P2KB 01'!F30:AG30</f>
        <v>Sukamaju Baru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'[3]Form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'[3]Form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'[3]Form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'[3]Form P2KB 01'!F37:AH38</f>
        <v>16462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'[3]Form P2KB 01'!F39:AH40</f>
        <v>021 - 8740526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'[3]Form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'[3]Form P2KB 01'!F43:AH44</f>
        <v>0816852720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'[3]Form P2KB 01'!F45:AH47</f>
        <v>athungtipit@gmail.com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[3]Profesional!I20+[3]Profesional!H44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[3]Profesional!H70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[3]Profesional!I110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[3]Profesional!G127+[3]Profesional!G157+[3]Profesional!G173+[3]Profesional!H190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[3]Pembelajaran!H30</f>
        <v>18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[3]Pembelajaran!G95+[3]Pembelajaran!G131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18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'[3]Pengabdian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'[3]Pengabdian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'[3]Pengabdian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'[3]Publikasi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6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6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6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6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6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6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6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6" ht="15" customHeight="1" x14ac:dyDescent="0.35">
      <c r="B88" s="100"/>
      <c r="C88" s="92"/>
      <c r="D88" s="92"/>
      <c r="E88" s="92"/>
      <c r="F88" s="93"/>
      <c r="G88" s="153" t="s">
        <v>90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6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  <c r="AJ89" s="4" t="s">
        <v>76</v>
      </c>
    </row>
    <row r="90" spans="2:36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78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6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6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6" ht="15" customHeight="1" x14ac:dyDescent="0.35">
      <c r="B93" s="100"/>
      <c r="C93" s="92"/>
      <c r="D93" s="92"/>
      <c r="E93" s="92"/>
      <c r="F93" s="93"/>
      <c r="G93" s="128" t="s">
        <v>79</v>
      </c>
      <c r="H93" s="129"/>
      <c r="I93" s="129"/>
      <c r="J93" s="129"/>
      <c r="K93" s="129"/>
      <c r="L93" s="130"/>
      <c r="M93" s="129"/>
      <c r="N93" s="129" t="s">
        <v>80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6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6" ht="12.75" customHeight="1" x14ac:dyDescent="0.35">
      <c r="B95" s="100"/>
      <c r="C95" s="92"/>
      <c r="D95" s="92"/>
      <c r="E95" s="92"/>
      <c r="F95" s="93"/>
      <c r="G95" s="26" t="s">
        <v>81</v>
      </c>
      <c r="H95" s="129"/>
      <c r="I95" s="129"/>
      <c r="J95" s="129"/>
      <c r="K95" s="129"/>
      <c r="L95" s="130"/>
      <c r="M95" s="129"/>
      <c r="N95" s="129" t="s">
        <v>82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6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83</v>
      </c>
      <c r="C98" s="104" t="s">
        <v>84</v>
      </c>
      <c r="D98" s="133"/>
      <c r="E98" s="92"/>
      <c r="F98" s="92"/>
      <c r="G98" s="134" t="s">
        <v>85</v>
      </c>
      <c r="H98" s="135" t="s">
        <v>86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87</v>
      </c>
      <c r="H99" s="26" t="s">
        <v>88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F151-EA77-4F19-882C-104F7683BA02}">
  <sheetPr>
    <tabColor theme="1"/>
  </sheetPr>
  <dimension ref="B2:AJ158"/>
  <sheetViews>
    <sheetView showGridLines="0" topLeftCell="A60" zoomScale="75" zoomScaleNormal="75" workbookViewId="0">
      <selection activeCell="AN88" sqref="AN8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'[4]Form P2KB 01'!V7:X8</f>
        <v>2</v>
      </c>
      <c r="W7" s="262"/>
      <c r="X7" s="274"/>
      <c r="Y7" s="242">
        <f>'[4]Form P2KB 01'!Y7:AA8</f>
        <v>0</v>
      </c>
      <c r="Z7" s="243"/>
      <c r="AA7" s="244"/>
      <c r="AB7" s="242">
        <f>'[4]Form P2KB 01'!AB7:AD8</f>
        <v>1</v>
      </c>
      <c r="AC7" s="243"/>
      <c r="AD7" s="244"/>
      <c r="AE7" s="242">
        <f>'[4]Form P2KB 01'!AE7:AG8</f>
        <v>7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250" t="s">
        <v>12</v>
      </c>
      <c r="AB10" s="251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1</v>
      </c>
      <c r="K16" s="28">
        <f>'[4]Form P2KB 01'!K16</f>
        <v>9</v>
      </c>
      <c r="L16" s="28">
        <f>'[4]Form P2KB 01'!L16</f>
        <v>8</v>
      </c>
      <c r="M16" s="28">
        <f>'[4]Form P2KB 01'!M16</f>
        <v>6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1</v>
      </c>
      <c r="R16" s="28">
        <f>'[4]Form P2KB 01'!R16</f>
        <v>4</v>
      </c>
      <c r="S16" s="43"/>
      <c r="T16" s="28">
        <f>'[4]Form P2KB 01'!T16</f>
        <v>0</v>
      </c>
      <c r="U16" s="235">
        <f>'[4]Form P2KB 01'!U16:V16</f>
        <v>2</v>
      </c>
      <c r="V16" s="236"/>
      <c r="W16" s="235">
        <f>'[4]Form P2KB 01'!W16:X16</f>
        <v>4</v>
      </c>
      <c r="X16" s="236"/>
      <c r="Y16" s="235">
        <f>'[4]Form P2KB 01'!Y16:Z16</f>
        <v>1</v>
      </c>
      <c r="Z16" s="236"/>
      <c r="AA16" s="235">
        <f>'[4]Form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'[4]Form P2KB 01'!F18:AG19</f>
        <v>Untung Sudomo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'[4]Form P2KB 01'!F20:AH21</f>
        <v>Cilacap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'[4]Form P2KB 01'!F22</f>
        <v>16276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'[4]Form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f>'[4]Form P2KB 01'!F25:AH26</f>
        <v>44499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'[4]Form P2KB 01'!F27:AG29</f>
        <v>Jl. Gandum G.II No.7 KPAD Sukamaju Baru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'[4]Form P2KB 01'!F30:AG30</f>
        <v>Sukamaju Baru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'[4]Form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'[4]Form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'[4]Form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'[4]Form P2KB 01'!F37:AH38</f>
        <v>16462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'[4]Form P2KB 01'!F39:AH40</f>
        <v>021 - 8740526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'[4]Form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'[4]Form P2KB 01'!F43:AH44</f>
        <v>0816852720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'[4]Form P2KB 01'!F45:AH47</f>
        <v>athungtipit@gmail.com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[4]Profesional!I20+[4]Profesional!H44</f>
        <v>8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[4]Profesional!H70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[4]Profesional!I110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[4]Profesional!G127+[4]Profesional!G157+[4]Profesional!G173+[4]Profesional!H190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59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[4]Pembelajaran!H30</f>
        <v>104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[4]Pembelajaran!G95+[4]Pembelajaran!G131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104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'[4]Pengabdian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'[4]Pengabdian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'[4]Publikasi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'[4]Publikasi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'[4]Pengembangan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6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6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6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6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6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6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6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6" ht="15" customHeight="1" x14ac:dyDescent="0.35">
      <c r="B88" s="100"/>
      <c r="C88" s="92"/>
      <c r="D88" s="92"/>
      <c r="E88" s="92"/>
      <c r="F88" s="93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6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  <c r="AJ89" s="4" t="s">
        <v>76</v>
      </c>
    </row>
    <row r="90" spans="2:36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78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6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6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6" ht="15" customHeight="1" x14ac:dyDescent="0.35">
      <c r="B93" s="100"/>
      <c r="C93" s="92"/>
      <c r="D93" s="92"/>
      <c r="E93" s="92"/>
      <c r="F93" s="93"/>
      <c r="G93" s="128" t="s">
        <v>79</v>
      </c>
      <c r="H93" s="129"/>
      <c r="I93" s="129"/>
      <c r="J93" s="129"/>
      <c r="K93" s="129"/>
      <c r="L93" s="130"/>
      <c r="M93" s="129"/>
      <c r="N93" s="129" t="s">
        <v>80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6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6" ht="12.75" customHeight="1" x14ac:dyDescent="0.35">
      <c r="B95" s="100"/>
      <c r="C95" s="92"/>
      <c r="D95" s="92"/>
      <c r="E95" s="92"/>
      <c r="F95" s="93"/>
      <c r="G95" s="26" t="s">
        <v>81</v>
      </c>
      <c r="H95" s="129"/>
      <c r="I95" s="129"/>
      <c r="J95" s="129"/>
      <c r="K95" s="129"/>
      <c r="L95" s="130"/>
      <c r="M95" s="129"/>
      <c r="N95" s="129" t="s">
        <v>82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6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83</v>
      </c>
      <c r="C98" s="104" t="s">
        <v>84</v>
      </c>
      <c r="D98" s="133"/>
      <c r="E98" s="92"/>
      <c r="F98" s="92"/>
      <c r="G98" s="134" t="s">
        <v>85</v>
      </c>
      <c r="H98" s="135" t="s">
        <v>86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87</v>
      </c>
      <c r="H99" s="26" t="s">
        <v>88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0257-DF8F-4797-939A-E01907D51C4F}">
  <sheetPr>
    <tabColor theme="1"/>
  </sheetPr>
  <dimension ref="B2:AJ158"/>
  <sheetViews>
    <sheetView showGridLines="0" topLeftCell="A55" zoomScale="75" zoomScaleNormal="75" workbookViewId="0">
      <selection activeCell="AM99" sqref="AM9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2"/>
      <c r="C2" s="253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4"/>
      <c r="C3" s="255"/>
      <c r="D3" s="258" t="s">
        <v>0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U3" s="261" t="s">
        <v>1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</row>
    <row r="4" spans="2:34" ht="17.5" x14ac:dyDescent="0.35">
      <c r="B4" s="254"/>
      <c r="C4" s="255"/>
      <c r="D4" s="258" t="s">
        <v>2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4"/>
      <c r="C5" s="255"/>
      <c r="D5" s="264" t="s">
        <v>3</v>
      </c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6"/>
      <c r="U5" s="267" t="s">
        <v>4</v>
      </c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9"/>
    </row>
    <row r="6" spans="2:34" ht="12" customHeight="1" x14ac:dyDescent="0.35">
      <c r="B6" s="254"/>
      <c r="C6" s="255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70" t="s">
        <v>5</v>
      </c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2"/>
    </row>
    <row r="7" spans="2:34" x14ac:dyDescent="0.35">
      <c r="B7" s="254"/>
      <c r="C7" s="255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3">
        <f>'[5]Form P2KB 01'!V7:X8</f>
        <v>2</v>
      </c>
      <c r="W7" s="262"/>
      <c r="X7" s="274"/>
      <c r="Y7" s="242">
        <f>'[5]Form P2KB 01'!Y7:AA8</f>
        <v>0</v>
      </c>
      <c r="Z7" s="243"/>
      <c r="AA7" s="244"/>
      <c r="AB7" s="242">
        <f>'[5]Form P2KB 01'!AB7:AD8</f>
        <v>1</v>
      </c>
      <c r="AC7" s="243"/>
      <c r="AD7" s="244"/>
      <c r="AE7" s="242">
        <f>'[5]Form P2KB 01'!AE7:AG8</f>
        <v>6</v>
      </c>
      <c r="AF7" s="243"/>
      <c r="AG7" s="244"/>
      <c r="AH7" s="14"/>
    </row>
    <row r="8" spans="2:34" ht="7.5" customHeight="1" x14ac:dyDescent="0.35">
      <c r="B8" s="254"/>
      <c r="C8" s="255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5"/>
      <c r="W8" s="276"/>
      <c r="X8" s="277"/>
      <c r="Y8" s="245"/>
      <c r="Z8" s="246"/>
      <c r="AA8" s="247"/>
      <c r="AB8" s="245"/>
      <c r="AC8" s="246"/>
      <c r="AD8" s="247"/>
      <c r="AE8" s="245"/>
      <c r="AF8" s="246"/>
      <c r="AG8" s="247"/>
      <c r="AH8" s="14"/>
    </row>
    <row r="9" spans="2:34" ht="12.75" customHeight="1" x14ac:dyDescent="0.35">
      <c r="B9" s="254"/>
      <c r="C9" s="255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8" t="s">
        <v>9</v>
      </c>
      <c r="W9" s="248"/>
      <c r="X9" s="15"/>
      <c r="Y9" s="248" t="s">
        <v>10</v>
      </c>
      <c r="Z9" s="248"/>
      <c r="AA9" s="15"/>
      <c r="AB9" s="6"/>
      <c r="AC9" s="249" t="s">
        <v>9</v>
      </c>
      <c r="AD9" s="249"/>
      <c r="AE9" s="6"/>
      <c r="AF9" s="249" t="s">
        <v>10</v>
      </c>
      <c r="AG9" s="249"/>
      <c r="AH9" s="7"/>
    </row>
    <row r="10" spans="2:34" ht="13.5" customHeight="1" x14ac:dyDescent="0.35">
      <c r="B10" s="254"/>
      <c r="C10" s="255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250" t="s">
        <v>12</v>
      </c>
      <c r="AB10" s="251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256"/>
      <c r="C11" s="25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216" t="s">
        <v>15</v>
      </c>
      <c r="C15" s="217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1</v>
      </c>
      <c r="K16" s="28">
        <f>'[5]Form P2KB 01'!K16</f>
        <v>9</v>
      </c>
      <c r="L16" s="28">
        <f>'[5]Form P2KB 01'!L16</f>
        <v>8</v>
      </c>
      <c r="M16" s="28">
        <f>'[5]Form P2KB 01'!M16</f>
        <v>6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1</v>
      </c>
      <c r="R16" s="28">
        <f>'[5]Form P2KB 01'!R16</f>
        <v>4</v>
      </c>
      <c r="S16" s="43"/>
      <c r="T16" s="28">
        <f>'[5]Form P2KB 01'!T16</f>
        <v>0</v>
      </c>
      <c r="U16" s="235">
        <f>'[5]Form P2KB 01'!U16:V16</f>
        <v>2</v>
      </c>
      <c r="V16" s="236"/>
      <c r="W16" s="235">
        <f>'[5]Form P2KB 01'!W16:X16</f>
        <v>4</v>
      </c>
      <c r="X16" s="236"/>
      <c r="Y16" s="235">
        <f>'[5]Form P2KB 01'!Y16:Z16</f>
        <v>1</v>
      </c>
      <c r="Z16" s="236"/>
      <c r="AA16" s="235">
        <f>'[5]Form P2KB 01'!AA16:AB16</f>
        <v>3</v>
      </c>
      <c r="AB16" s="236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216" t="s">
        <v>16</v>
      </c>
      <c r="C18" s="217"/>
      <c r="D18" s="41"/>
      <c r="E18" s="42"/>
      <c r="F18" s="220" t="str">
        <f>'[5]Form P2KB 01'!F18:AG19</f>
        <v>Untung Sudomo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5"/>
    </row>
    <row r="19" spans="2:34" ht="15.5" x14ac:dyDescent="0.35">
      <c r="B19" s="218"/>
      <c r="C19" s="219"/>
      <c r="D19" s="34" t="s">
        <v>14</v>
      </c>
      <c r="E19" s="44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6"/>
    </row>
    <row r="20" spans="2:34" ht="6.75" customHeight="1" x14ac:dyDescent="0.35">
      <c r="B20" s="237" t="s">
        <v>17</v>
      </c>
      <c r="C20" s="238"/>
      <c r="D20" s="41"/>
      <c r="E20" s="42"/>
      <c r="F20" s="220" t="str">
        <f>'[5]Form P2KB 01'!F20:AH21</f>
        <v>Cilacap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9"/>
      <c r="C21" s="240"/>
      <c r="D21" s="34" t="s">
        <v>14</v>
      </c>
      <c r="E21" s="44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241">
        <f>'[5]Form P2KB 01'!F22</f>
        <v>16276</v>
      </c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</row>
    <row r="23" spans="2:34" ht="5.25" customHeight="1" x14ac:dyDescent="0.35">
      <c r="B23" s="216" t="s">
        <v>19</v>
      </c>
      <c r="C23" s="217"/>
      <c r="D23" s="41"/>
      <c r="E23" s="42"/>
      <c r="F23" s="220" t="str">
        <f>'[5]Form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34" t="s">
        <v>14</v>
      </c>
      <c r="E24" s="44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41"/>
      <c r="E25" s="42"/>
      <c r="F25" s="234">
        <f>'[5]Form P2KB 01'!F25:AH26</f>
        <v>44499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34" t="s">
        <v>14</v>
      </c>
      <c r="E26" s="44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8"/>
      <c r="C27" s="49"/>
      <c r="D27" s="41"/>
      <c r="E27" s="42"/>
      <c r="F27" s="220" t="str">
        <f>'[5]Form P2KB 01'!F27:AG29</f>
        <v>Jl. Gandum G.II No.7 KPAD Sukamaju Baru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5"/>
    </row>
    <row r="29" spans="2:34" ht="3" customHeight="1" x14ac:dyDescent="0.35">
      <c r="B29" s="32"/>
      <c r="C29" s="47"/>
      <c r="D29" s="34"/>
      <c r="E29" s="44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6"/>
    </row>
    <row r="30" spans="2:34" ht="19.5" customHeight="1" x14ac:dyDescent="0.35">
      <c r="B30" s="218" t="s">
        <v>22</v>
      </c>
      <c r="C30" s="219"/>
      <c r="D30" s="34" t="s">
        <v>14</v>
      </c>
      <c r="E30" s="44"/>
      <c r="F30" s="221" t="str">
        <f>'[5]Form P2KB 01'!F30:AG30</f>
        <v>Sukamaju Baru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6"/>
    </row>
    <row r="31" spans="2:34" ht="4.5" customHeight="1" x14ac:dyDescent="0.35">
      <c r="B31" s="216" t="s">
        <v>23</v>
      </c>
      <c r="C31" s="217"/>
      <c r="D31" s="41"/>
      <c r="E31" s="42"/>
      <c r="F31" s="220" t="str">
        <f>'[5]Form P2KB 01'!F31:AH32</f>
        <v>Tapos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34" t="s">
        <v>14</v>
      </c>
      <c r="E32" s="44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41"/>
      <c r="E33" s="42"/>
      <c r="F33" s="220" t="str">
        <f>'[5]Form P2KB 01'!F33:AH34</f>
        <v>Depok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34" t="s">
        <v>14</v>
      </c>
      <c r="E34" s="44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41"/>
      <c r="E35" s="42"/>
      <c r="F35" s="220" t="str">
        <f>'[5]Form P2KB 01'!F35:AH36</f>
        <v>Jawa Barat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34" t="s">
        <v>14</v>
      </c>
      <c r="E36" s="44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41"/>
      <c r="E37" s="42"/>
      <c r="F37" s="220">
        <f>'[5]Form P2KB 01'!F37:AH38</f>
        <v>16462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34" t="s">
        <v>14</v>
      </c>
      <c r="E38" s="44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41"/>
      <c r="E39" s="42"/>
      <c r="F39" s="220" t="str">
        <f>'[5]Form P2KB 01'!F39:AH40</f>
        <v>021 - 8740526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34" t="s">
        <v>14</v>
      </c>
      <c r="E40" s="44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41"/>
      <c r="E41" s="42"/>
      <c r="F41" s="220">
        <f>'[5]Form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34" t="s">
        <v>14</v>
      </c>
      <c r="E42" s="44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41"/>
      <c r="E43" s="42"/>
      <c r="F43" s="220" t="str">
        <f>'[5]Form P2KB 01'!F43:AH44</f>
        <v>0816852720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34" t="s">
        <v>14</v>
      </c>
      <c r="E44" s="44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42"/>
      <c r="F45" s="220" t="str">
        <f>'[5]Form P2KB 01'!F45:AH47</f>
        <v>athungtipit@gmail.com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4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2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06">
        <f>[5]Profesional!I20+[5]Profesional!H44</f>
        <v>16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9" t="s">
        <v>32</v>
      </c>
      <c r="C50" s="215" t="s">
        <v>33</v>
      </c>
      <c r="D50" s="198"/>
      <c r="E50" s="198"/>
      <c r="F50" s="199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4"/>
      <c r="C51" s="215" t="s">
        <v>35</v>
      </c>
      <c r="D51" s="198"/>
      <c r="E51" s="198"/>
      <c r="F51" s="199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70"/>
      <c r="C52" s="197"/>
      <c r="D52" s="198"/>
      <c r="E52" s="198"/>
      <c r="F52" s="199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163">
        <f>[5]Profesional!H70</f>
        <v>1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70"/>
      <c r="C53" s="197"/>
      <c r="D53" s="198"/>
      <c r="E53" s="198"/>
      <c r="F53" s="199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163">
        <f>[5]Profesional!I110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163">
        <f>[5]Profesional!G126+[5]Profesional!G155+[5]Profesional!G170+[5]Profesional!H187</f>
        <v>55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70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72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83"/>
      <c r="C56" s="84"/>
      <c r="D56" s="84"/>
      <c r="E56" s="84"/>
      <c r="F56" s="85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163">
        <f>[5]Pembelajaran!H21</f>
        <v>94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163">
        <f>[5]Pembelajaran!G86+[5]Pembelajaran!G122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100"/>
      <c r="C60" s="92"/>
      <c r="D60" s="92"/>
      <c r="E60" s="92"/>
      <c r="F60" s="93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94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83"/>
      <c r="C61" s="101"/>
      <c r="D61" s="101"/>
      <c r="E61" s="101"/>
      <c r="F61" s="102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3"/>
      <c r="C62" s="54"/>
      <c r="D62" s="54"/>
      <c r="E62" s="54"/>
      <c r="F62" s="55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163">
        <f>'[5]Pengabdian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163">
        <f>'[5]Pengabdian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5"/>
      <c r="C67" s="92"/>
      <c r="D67" s="92"/>
      <c r="E67" s="92"/>
      <c r="F67" s="93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83"/>
      <c r="C68" s="101"/>
      <c r="D68" s="101"/>
      <c r="E68" s="101"/>
      <c r="F68" s="102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163">
        <f>'[5]Publikasi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100"/>
      <c r="C75" s="92"/>
      <c r="D75" s="92"/>
      <c r="E75" s="92"/>
      <c r="F75" s="93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83"/>
      <c r="C76" s="101"/>
      <c r="D76" s="101"/>
      <c r="E76" s="101"/>
      <c r="F76" s="102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100"/>
      <c r="C77" s="92"/>
      <c r="D77" s="92"/>
      <c r="E77" s="92"/>
      <c r="F77" s="93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6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6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6" ht="15.75" customHeight="1" x14ac:dyDescent="0.35">
      <c r="B83" s="97" t="s">
        <v>70</v>
      </c>
      <c r="C83" s="91" t="s">
        <v>71</v>
      </c>
      <c r="D83" s="92"/>
      <c r="E83" s="92"/>
      <c r="F83" s="93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6" ht="15" customHeight="1" x14ac:dyDescent="0.35">
      <c r="B84" s="100"/>
      <c r="C84" s="124" t="s">
        <v>73</v>
      </c>
      <c r="D84" s="92"/>
      <c r="E84" s="92"/>
      <c r="F84" s="93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6" ht="15.75" customHeight="1" x14ac:dyDescent="0.35">
      <c r="B85" s="100"/>
      <c r="C85" s="92"/>
      <c r="D85" s="92"/>
      <c r="E85" s="92"/>
      <c r="F85" s="93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6" ht="15" customHeight="1" x14ac:dyDescent="0.35">
      <c r="B86" s="100"/>
      <c r="C86" s="92"/>
      <c r="D86" s="92"/>
      <c r="E86" s="92"/>
      <c r="F86" s="93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6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6" ht="15" customHeight="1" x14ac:dyDescent="0.35">
      <c r="B88" s="100"/>
      <c r="C88" s="92"/>
      <c r="D88" s="92"/>
      <c r="E88" s="92"/>
      <c r="F88" s="93"/>
      <c r="G88" s="153" t="s">
        <v>75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6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  <c r="AJ89" s="4" t="s">
        <v>76</v>
      </c>
    </row>
    <row r="90" spans="2:36" ht="18" customHeight="1" x14ac:dyDescent="0.35">
      <c r="B90" s="100"/>
      <c r="C90" s="92"/>
      <c r="D90" s="92"/>
      <c r="E90" s="92"/>
      <c r="F90" s="93"/>
      <c r="G90" s="128" t="s">
        <v>77</v>
      </c>
      <c r="H90" s="129"/>
      <c r="I90" s="129"/>
      <c r="J90" s="129"/>
      <c r="K90" s="129"/>
      <c r="L90" s="130"/>
      <c r="M90" s="129"/>
      <c r="N90" s="129" t="s">
        <v>78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6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6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6" ht="15" customHeight="1" x14ac:dyDescent="0.35">
      <c r="B93" s="100"/>
      <c r="C93" s="92"/>
      <c r="D93" s="92"/>
      <c r="E93" s="92"/>
      <c r="F93" s="93"/>
      <c r="G93" s="128" t="s">
        <v>79</v>
      </c>
      <c r="H93" s="129"/>
      <c r="I93" s="129"/>
      <c r="J93" s="129"/>
      <c r="K93" s="129"/>
      <c r="L93" s="130"/>
      <c r="M93" s="129"/>
      <c r="N93" s="129" t="s">
        <v>80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6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6" ht="12.75" customHeight="1" x14ac:dyDescent="0.35">
      <c r="B95" s="100"/>
      <c r="C95" s="92"/>
      <c r="D95" s="92"/>
      <c r="E95" s="92"/>
      <c r="F95" s="93"/>
      <c r="G95" s="26" t="s">
        <v>81</v>
      </c>
      <c r="H95" s="129"/>
      <c r="I95" s="129"/>
      <c r="J95" s="129"/>
      <c r="K95" s="129"/>
      <c r="L95" s="130"/>
      <c r="M95" s="129"/>
      <c r="N95" s="129" t="s">
        <v>82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6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83</v>
      </c>
      <c r="C98" s="104" t="s">
        <v>84</v>
      </c>
      <c r="D98" s="133"/>
      <c r="E98" s="92"/>
      <c r="F98" s="92"/>
      <c r="G98" s="134" t="s">
        <v>85</v>
      </c>
      <c r="H98" s="135" t="s">
        <v>86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87</v>
      </c>
      <c r="H99" s="26" t="s">
        <v>88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88C4-8931-4792-A71A-7A2A7DB9222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</vt:lpstr>
      <vt:lpstr>2019</vt:lpstr>
      <vt:lpstr>2018</vt:lpstr>
      <vt:lpstr>2017</vt:lpstr>
      <vt:lpstr>2016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2020-07-01T05:53:58Z</dcterms:created>
  <dcterms:modified xsi:type="dcterms:W3CDTF">2020-07-01T06:23:33Z</dcterms:modified>
</cp:coreProperties>
</file>