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Wafa\P2KB\"/>
    </mc:Choice>
  </mc:AlternateContent>
  <xr:revisionPtr revIDLastSave="0" documentId="13_ncr:1_{3E75A430-FF2A-46B9-BD40-FD85B2B397E6}" xr6:coauthVersionLast="45" xr6:coauthVersionMax="45" xr10:uidLastSave="{00000000-0000-0000-0000-000000000000}"/>
  <bookViews>
    <workbookView xWindow="-110" yWindow="-110" windowWidth="19420" windowHeight="10300" xr2:uid="{22639750-00DD-484B-A0CC-6D28AA172F19}"/>
  </bookViews>
  <sheets>
    <sheet name="2018" sheetId="10" r:id="rId1"/>
    <sheet name="2019" sheetId="9" r:id="rId2"/>
    <sheet name="2020" sheetId="8" r:id="rId3"/>
    <sheet name="2021" sheetId="7" r:id="rId4"/>
    <sheet name="2022" sheetId="6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10" l="1"/>
  <c r="AB77" i="10"/>
  <c r="AB80" i="10" s="1"/>
  <c r="AB73" i="10"/>
  <c r="AB72" i="10"/>
  <c r="AB71" i="10"/>
  <c r="AB70" i="10"/>
  <c r="AB75" i="10" s="1"/>
  <c r="AB69" i="10"/>
  <c r="AB66" i="10"/>
  <c r="AB65" i="10"/>
  <c r="AB64" i="10"/>
  <c r="AB62" i="10"/>
  <c r="AB67" i="10" s="1"/>
  <c r="AB59" i="10"/>
  <c r="AB60" i="10" s="1"/>
  <c r="AB57" i="10"/>
  <c r="AB54" i="10"/>
  <c r="AB53" i="10"/>
  <c r="AB52" i="10"/>
  <c r="AB49" i="10"/>
  <c r="AB55" i="10" s="1"/>
  <c r="F41" i="10"/>
  <c r="F37" i="10"/>
  <c r="Y16" i="10"/>
  <c r="T16" i="10"/>
  <c r="Q16" i="10"/>
  <c r="P16" i="10"/>
  <c r="O16" i="10"/>
  <c r="L16" i="10"/>
  <c r="K16" i="10"/>
  <c r="O13" i="10"/>
  <c r="N13" i="10"/>
  <c r="M13" i="10"/>
  <c r="L13" i="10"/>
  <c r="K13" i="10"/>
  <c r="I13" i="10"/>
  <c r="H13" i="10"/>
  <c r="G13" i="10"/>
  <c r="F13" i="10"/>
  <c r="AF10" i="10"/>
  <c r="AD10" i="10"/>
  <c r="AC10" i="10"/>
  <c r="Y10" i="10"/>
  <c r="W10" i="10"/>
  <c r="V10" i="10"/>
  <c r="Y7" i="10"/>
  <c r="AB80" i="9"/>
  <c r="AB79" i="9"/>
  <c r="AB77" i="9"/>
  <c r="AB73" i="9"/>
  <c r="AB72" i="9"/>
  <c r="AB71" i="9"/>
  <c r="AB70" i="9"/>
  <c r="AB69" i="9"/>
  <c r="AB75" i="9" s="1"/>
  <c r="AB66" i="9"/>
  <c r="AB65" i="9"/>
  <c r="AB64" i="9"/>
  <c r="AB62" i="9"/>
  <c r="AB67" i="9" s="1"/>
  <c r="AB59" i="9"/>
  <c r="AB60" i="9" s="1"/>
  <c r="AB57" i="9"/>
  <c r="AB54" i="9"/>
  <c r="AB53" i="9"/>
  <c r="AB52" i="9"/>
  <c r="AB49" i="9"/>
  <c r="AB55" i="9" s="1"/>
  <c r="F41" i="9"/>
  <c r="F37" i="9"/>
  <c r="Y16" i="9"/>
  <c r="T16" i="9"/>
  <c r="Q16" i="9"/>
  <c r="P16" i="9"/>
  <c r="O16" i="9"/>
  <c r="L16" i="9"/>
  <c r="K16" i="9"/>
  <c r="O13" i="9"/>
  <c r="N13" i="9"/>
  <c r="M13" i="9"/>
  <c r="L13" i="9"/>
  <c r="K13" i="9"/>
  <c r="I13" i="9"/>
  <c r="H13" i="9"/>
  <c r="G13" i="9"/>
  <c r="F13" i="9"/>
  <c r="AF10" i="9"/>
  <c r="AD10" i="9"/>
  <c r="AC10" i="9"/>
  <c r="Y10" i="9"/>
  <c r="W10" i="9"/>
  <c r="V10" i="9"/>
  <c r="Y7" i="9"/>
  <c r="AB79" i="8"/>
  <c r="AB77" i="8"/>
  <c r="AB80" i="8" s="1"/>
  <c r="AB73" i="8"/>
  <c r="AB72" i="8"/>
  <c r="AB71" i="8"/>
  <c r="AB70" i="8"/>
  <c r="AB75" i="8" s="1"/>
  <c r="AB69" i="8"/>
  <c r="AB66" i="8"/>
  <c r="AB65" i="8"/>
  <c r="AB64" i="8"/>
  <c r="AB62" i="8"/>
  <c r="AB67" i="8" s="1"/>
  <c r="AB59" i="8"/>
  <c r="AB60" i="8" s="1"/>
  <c r="AB57" i="8"/>
  <c r="AB54" i="8"/>
  <c r="AB53" i="8"/>
  <c r="AB52" i="8"/>
  <c r="AB49" i="8"/>
  <c r="AB55" i="8" s="1"/>
  <c r="F41" i="8"/>
  <c r="F37" i="8"/>
  <c r="Y16" i="8"/>
  <c r="T16" i="8"/>
  <c r="Q16" i="8"/>
  <c r="P16" i="8"/>
  <c r="O16" i="8"/>
  <c r="L16" i="8"/>
  <c r="K16" i="8"/>
  <c r="O13" i="8"/>
  <c r="N13" i="8"/>
  <c r="M13" i="8"/>
  <c r="L13" i="8"/>
  <c r="K13" i="8"/>
  <c r="I13" i="8"/>
  <c r="H13" i="8"/>
  <c r="G13" i="8"/>
  <c r="F13" i="8"/>
  <c r="AF10" i="8"/>
  <c r="AD10" i="8"/>
  <c r="AC10" i="8"/>
  <c r="Y10" i="8"/>
  <c r="W10" i="8"/>
  <c r="V10" i="8"/>
  <c r="Y7" i="8"/>
  <c r="AB79" i="7"/>
  <c r="AB80" i="7" s="1"/>
  <c r="AB77" i="7"/>
  <c r="AB73" i="7"/>
  <c r="AB72" i="7"/>
  <c r="AB71" i="7"/>
  <c r="AB70" i="7"/>
  <c r="AB69" i="7"/>
  <c r="AB75" i="7" s="1"/>
  <c r="AB67" i="7"/>
  <c r="AB66" i="7"/>
  <c r="AB65" i="7"/>
  <c r="AB64" i="7"/>
  <c r="AB62" i="7"/>
  <c r="AB59" i="7"/>
  <c r="AB57" i="7"/>
  <c r="AB60" i="7" s="1"/>
  <c r="AB55" i="7"/>
  <c r="AB54" i="7"/>
  <c r="AB53" i="7"/>
  <c r="AB52" i="7"/>
  <c r="AB49" i="7"/>
  <c r="F37" i="7"/>
  <c r="Y16" i="7"/>
  <c r="T16" i="7"/>
  <c r="Q16" i="7"/>
  <c r="P16" i="7"/>
  <c r="O16" i="7"/>
  <c r="L16" i="7"/>
  <c r="K16" i="7"/>
  <c r="O13" i="7"/>
  <c r="N13" i="7"/>
  <c r="M13" i="7"/>
  <c r="L13" i="7"/>
  <c r="K13" i="7"/>
  <c r="I13" i="7"/>
  <c r="H13" i="7"/>
  <c r="G13" i="7"/>
  <c r="F13" i="7"/>
  <c r="AF10" i="7"/>
  <c r="AD10" i="7"/>
  <c r="AC10" i="7"/>
  <c r="Y10" i="7"/>
  <c r="W10" i="7"/>
  <c r="V10" i="7"/>
  <c r="Y7" i="7"/>
  <c r="AB80" i="6"/>
  <c r="AB79" i="6"/>
  <c r="AB77" i="6"/>
  <c r="AB73" i="6"/>
  <c r="AB72" i="6"/>
  <c r="AB71" i="6"/>
  <c r="AB70" i="6"/>
  <c r="AB69" i="6"/>
  <c r="AB75" i="6" s="1"/>
  <c r="AB66" i="6"/>
  <c r="AB65" i="6"/>
  <c r="AB64" i="6"/>
  <c r="AB62" i="6"/>
  <c r="AB67" i="6" s="1"/>
  <c r="AB59" i="6"/>
  <c r="AB60" i="6" s="1"/>
  <c r="AB57" i="6"/>
  <c r="AB54" i="6"/>
  <c r="AB53" i="6"/>
  <c r="AB52" i="6"/>
  <c r="AB49" i="6"/>
  <c r="AB55" i="6" s="1"/>
  <c r="F41" i="6"/>
  <c r="F37" i="6"/>
  <c r="Y16" i="6"/>
  <c r="T16" i="6"/>
  <c r="Q16" i="6"/>
  <c r="P16" i="6"/>
  <c r="O16" i="6"/>
  <c r="L16" i="6"/>
  <c r="K16" i="6"/>
  <c r="O13" i="6"/>
  <c r="N13" i="6"/>
  <c r="M13" i="6"/>
  <c r="L13" i="6"/>
  <c r="K13" i="6"/>
  <c r="I13" i="6"/>
  <c r="H13" i="6"/>
  <c r="G13" i="6"/>
  <c r="F13" i="6"/>
  <c r="AF10" i="6"/>
  <c r="AD10" i="6"/>
  <c r="AC10" i="6"/>
  <c r="Y10" i="6"/>
  <c r="W10" i="6"/>
  <c r="V10" i="6"/>
  <c r="Y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9B4A5A2-B0C4-4E4A-8C3C-35C1D9F3452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508F95B-5A57-42C9-8E63-04234CEE51E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CBC59A9-C947-4C51-B753-A42DC8F0723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2EE34E65-E8FA-44C5-817F-0E0518F28FB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1CB299E-0003-41DF-A08A-BF55D1F516C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<sst xmlns="http://schemas.openxmlformats.org/spreadsheetml/2006/main" count="600" uniqueCount="102">
  <si>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</si>
  <si>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</si>
  <si>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</si>
  <si>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</si>
  <si>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</si>
  <si>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</si>
  <si>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</si>
  <si>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</si>
  <si>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</si>
  <si>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</si>
  <si>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</si>
  <si>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</si>
  <si>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</si>
  <si>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</si>
  <si>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</si>
  <si>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</si>
  <si>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</si>
  <si>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Syahidatul Wafa</t>
  </si>
  <si>
    <t>Tempat/Tanggal Lahir</t>
  </si>
  <si>
    <t>Tasikmalaya</t>
  </si>
  <si>
    <t>Tanggal Lahir</t>
  </si>
  <si>
    <t>Kompetensi</t>
  </si>
  <si>
    <t>Penyakit Dalam</t>
  </si>
  <si>
    <t>Masa Berlaku STR</t>
  </si>
  <si>
    <t>Perumahan Royal Sakinah</t>
  </si>
  <si>
    <t>Alamat Korespondensi</t>
  </si>
  <si>
    <t>Kelurahan</t>
  </si>
  <si>
    <t>Tugu</t>
  </si>
  <si>
    <t>Kecamatan</t>
  </si>
  <si>
    <t>Cimanggis</t>
  </si>
  <si>
    <t>Kabupaten/Kota</t>
  </si>
  <si>
    <t>Depok</t>
  </si>
  <si>
    <t>Propinsi</t>
  </si>
  <si>
    <t>Jawa Barat</t>
  </si>
  <si>
    <t>Kodepos</t>
  </si>
  <si>
    <t>Nomor Telepon</t>
  </si>
  <si>
    <t>Faximile</t>
  </si>
  <si>
    <t>Nomor Handphone</t>
  </si>
  <si>
    <t>081210809278</t>
  </si>
  <si>
    <t>E-mail</t>
  </si>
  <si>
    <t>dokter.wafa@gmail.com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</si>
  <si>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</si>
  <si>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</si>
  <si>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</si>
  <si>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</si>
  <si>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</si>
  <si>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</si>
  <si>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</si>
  <si>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</si>
  <si>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</si>
  <si>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</si>
  <si>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</si>
  <si>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</si>
  <si>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</si>
  <si>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</si>
  <si>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</si>
  <si>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</si>
  <si>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</si>
  <si>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</si>
  <si>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</si>
  <si>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</si>
  <si>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</si>
  <si>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</si>
  <si>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</si>
  <si>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</si>
  <si>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</si>
  <si>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</si>
  <si>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</si>
  <si>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</si>
  <si>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</si>
  <si>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</si>
  <si>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</si>
  <si>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</si>
  <si>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</si>
  <si>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</si>
  <si>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</si>
  <si>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</si>
  <si>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</si>
  <si>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</si>
  <si>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</si>
  <si>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</si>
  <si>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</si>
  <si>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</si>
  <si>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</si>
  <si>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</si>
  <si>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 2022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</si>
  <si>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</si>
  <si>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</si>
  <si>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</si>
  <si>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</si>
  <si>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</si>
  <si>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</si>
  <si>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</si>
  <si>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</si>
  <si>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</si>
  <si>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</si>
  <si>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</si>
  <si>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   2021</t>
  </si>
  <si>
    <t>Depok,                                                            2020</t>
  </si>
  <si>
    <t>Depok,                                                            2019</t>
  </si>
  <si>
    <t>dr. Syahidatul Wafa</t>
  </si>
  <si>
    <t>Depok,                                                         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</si>
</sst>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  <charset val="1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Symbol"/>
      <family val="1"/>
      <charset val="2"/>
    </font>
    <font>
      <sz val="9"/>
      <color indexed="9"/>
      <name val="Arial"/>
      <family val="2"/>
    </font>
    <font>
      <b/>
      <sz val="9"/>
      <color indexed="9"/>
      <name val="Symbol"/>
      <family val="1"/>
      <charset val="2"/>
    </font>
    <font>
      <sz val="11"/>
      <color indexed="9"/>
      <name val="Symbol"/>
      <family val="1"/>
      <charset val="2"/>
    </font>
    <font>
      <sz val="11"/>
      <color indexed="9"/>
      <name val="Arial"/>
      <family val="2"/>
    </font>
    <font>
      <b/>
      <sz val="11"/>
      <color indexed="9"/>
      <name val="Calibri"/>
      <family val="2"/>
      <charset val="1"/>
    </font>
    <font>
      <sz val="8"/>
      <color indexed="9"/>
      <name val="Arial"/>
      <family val="2"/>
    </font>
    <font>
      <sz val="8"/>
      <color indexed="9"/>
      <name val="Calibri"/>
      <family val="2"/>
      <charset val="1"/>
    </font>
    <font>
      <b/>
      <sz val="10"/>
      <color indexed="22"/>
      <name val="Arial"/>
      <family val="2"/>
    </font>
    <font>
      <b/>
      <sz val="11"/>
      <color indexed="22"/>
      <name val="Calibri"/>
      <family val="2"/>
      <charset val="1"/>
    </font>
    <font>
      <sz val="12"/>
      <color indexed="8"/>
      <name val="Calibri"/>
      <family val="2"/>
      <charset val="1"/>
    </font>
    <font>
      <b/>
      <sz val="9"/>
      <color indexed="22"/>
      <name val="Arial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Calibri"/>
      <family val="2"/>
      <charset val="1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  <charset val="1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1"/>
      <color indexed="9"/>
      <name val="Calibri"/>
      <family val="2"/>
    </font>
    <font>
      <b/>
      <sz val="14"/>
      <color indexed="8"/>
      <name val="Arial"/>
      <family val="2"/>
    </font>
    <font>
      <sz val="11"/>
      <color indexed="8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8">
    <xf numFmtId="0" fontId="0" fillId="0" borderId="0" xfId="0"/>
    <xf numFmtId="0" fontId="2" fillId="2" borderId="1" xfId="2" applyFont="1" applyFill="1" applyBorder="1"/>
    <xf numFmtId="0" fontId="2" fillId="2" borderId="3" xfId="2" applyFont="1" applyFill="1" applyBorder="1"/>
    <xf numFmtId="0" fontId="2" fillId="2" borderId="2" xfId="2" applyFont="1" applyFill="1" applyBorder="1"/>
    <xf numFmtId="0" fontId="1" fillId="0" borderId="0" xfId="2"/>
    <xf numFmtId="0" fontId="5" fillId="2" borderId="4" xfId="2" applyFont="1" applyFill="1" applyBorder="1" applyAlignment="1">
      <alignment horizontal="center"/>
    </xf>
    <xf numFmtId="0" fontId="2" fillId="2" borderId="0" xfId="2" applyFont="1" applyFill="1"/>
    <xf numFmtId="0" fontId="2" fillId="2" borderId="5" xfId="2" applyFont="1" applyFill="1" applyBorder="1"/>
    <xf numFmtId="0" fontId="8" fillId="2" borderId="4" xfId="2" applyFont="1" applyFill="1" applyBorder="1" applyAlignment="1">
      <alignment horizontal="center" vertical="center"/>
    </xf>
    <xf numFmtId="0" fontId="9" fillId="2" borderId="0" xfId="2" applyFont="1" applyFill="1"/>
    <xf numFmtId="0" fontId="10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4" xfId="2" applyFont="1" applyFill="1" applyBorder="1"/>
    <xf numFmtId="0" fontId="2" fillId="2" borderId="11" xfId="2" applyFont="1" applyFill="1" applyBorder="1"/>
    <xf numFmtId="0" fontId="15" fillId="2" borderId="0" xfId="2" applyFont="1" applyFill="1"/>
    <xf numFmtId="0" fontId="9" fillId="2" borderId="4" xfId="2" applyFont="1" applyFill="1" applyBorder="1"/>
    <xf numFmtId="0" fontId="7" fillId="2" borderId="0" xfId="2" applyFont="1" applyFill="1"/>
    <xf numFmtId="0" fontId="12" fillId="2" borderId="5" xfId="2" applyFont="1" applyFill="1" applyBorder="1"/>
    <xf numFmtId="0" fontId="4" fillId="2" borderId="16" xfId="2" applyFont="1" applyFill="1" applyBorder="1" applyAlignment="1">
      <alignment horizontal="center"/>
    </xf>
    <xf numFmtId="0" fontId="13" fillId="2" borderId="16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2" fillId="2" borderId="6" xfId="2" applyFont="1" applyFill="1" applyBorder="1"/>
    <xf numFmtId="0" fontId="2" fillId="2" borderId="7" xfId="2" applyFont="1" applyFill="1" applyBorder="1"/>
    <xf numFmtId="0" fontId="2" fillId="2" borderId="8" xfId="2" applyFont="1" applyFill="1" applyBorder="1"/>
    <xf numFmtId="0" fontId="1" fillId="4" borderId="0" xfId="2" applyFill="1"/>
    <xf numFmtId="0" fontId="1" fillId="5" borderId="3" xfId="2" applyFill="1" applyBorder="1"/>
    <xf numFmtId="0" fontId="1" fillId="5" borderId="16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/>
    </xf>
    <xf numFmtId="0" fontId="1" fillId="5" borderId="0" xfId="2" applyFill="1" applyAlignment="1">
      <alignment horizontal="center"/>
    </xf>
    <xf numFmtId="0" fontId="1" fillId="5" borderId="0" xfId="2" applyFill="1"/>
    <xf numFmtId="0" fontId="17" fillId="3" borderId="8" xfId="2" applyFont="1" applyFill="1" applyBorder="1" applyAlignment="1">
      <alignment horizontal="left"/>
    </xf>
    <xf numFmtId="0" fontId="1" fillId="4" borderId="7" xfId="2" applyFill="1" applyBorder="1"/>
    <xf numFmtId="0" fontId="1" fillId="5" borderId="7" xfId="2" applyFill="1" applyBorder="1" applyAlignment="1">
      <alignment horizontal="center" vertical="center"/>
    </xf>
    <xf numFmtId="0" fontId="1" fillId="5" borderId="7" xfId="2" applyFill="1" applyBorder="1" applyAlignment="1">
      <alignment horizontal="center"/>
    </xf>
    <xf numFmtId="0" fontId="1" fillId="5" borderId="7" xfId="2" applyFill="1" applyBorder="1"/>
    <xf numFmtId="0" fontId="1" fillId="3" borderId="17" xfId="2" applyFill="1" applyBorder="1"/>
    <xf numFmtId="0" fontId="1" fillId="4" borderId="3" xfId="2" applyFill="1" applyBorder="1"/>
    <xf numFmtId="0" fontId="1" fillId="3" borderId="18" xfId="2" applyFill="1" applyBorder="1" applyAlignment="1">
      <alignment horizontal="center" vertical="center"/>
    </xf>
    <xf numFmtId="0" fontId="1" fillId="5" borderId="20" xfId="2" applyFill="1" applyBorder="1" applyAlignment="1">
      <alignment horizontal="center" vertical="center"/>
    </xf>
    <xf numFmtId="0" fontId="16" fillId="3" borderId="6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/>
    </xf>
    <xf numFmtId="0" fontId="18" fillId="5" borderId="7" xfId="2" applyFont="1" applyFill="1" applyBorder="1" applyAlignment="1">
      <alignment horizontal="left"/>
    </xf>
    <xf numFmtId="3" fontId="1" fillId="0" borderId="0" xfId="2" applyNumberFormat="1"/>
    <xf numFmtId="0" fontId="16" fillId="3" borderId="8" xfId="2" applyFont="1" applyFill="1" applyBorder="1" applyAlignment="1">
      <alignment horizontal="left" vertical="center"/>
    </xf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9" fillId="3" borderId="4" xfId="2" applyFont="1" applyFill="1" applyBorder="1" applyAlignment="1">
      <alignment horizontal="left" vertical="center"/>
    </xf>
    <xf numFmtId="0" fontId="19" fillId="3" borderId="5" xfId="2" applyFont="1" applyFill="1" applyBorder="1" applyAlignment="1">
      <alignment horizontal="left" vertical="center"/>
    </xf>
    <xf numFmtId="0" fontId="1" fillId="3" borderId="19" xfId="2" applyFill="1" applyBorder="1" applyAlignment="1">
      <alignment horizontal="center" vertical="center"/>
    </xf>
    <xf numFmtId="0" fontId="1" fillId="4" borderId="6" xfId="2" applyFill="1" applyBorder="1"/>
    <xf numFmtId="0" fontId="1" fillId="2" borderId="17" xfId="2" applyFill="1" applyBorder="1"/>
    <xf numFmtId="0" fontId="23" fillId="4" borderId="0" xfId="2" applyFont="1" applyFill="1"/>
    <xf numFmtId="0" fontId="24" fillId="2" borderId="4" xfId="2" applyFont="1" applyFill="1" applyBorder="1" applyAlignment="1">
      <alignment horizontal="center" vertical="center"/>
    </xf>
    <xf numFmtId="0" fontId="26" fillId="2" borderId="18" xfId="2" applyFont="1" applyFill="1" applyBorder="1" applyAlignment="1">
      <alignment horizontal="center" vertical="center"/>
    </xf>
    <xf numFmtId="0" fontId="23" fillId="4" borderId="0" xfId="2" applyFont="1" applyFill="1" applyAlignment="1">
      <alignment horizontal="left" vertical="center"/>
    </xf>
    <xf numFmtId="0" fontId="1" fillId="4" borderId="5" xfId="2" applyFill="1" applyBorder="1"/>
    <xf numFmtId="0" fontId="1" fillId="4" borderId="0" xfId="2" applyFill="1" applyAlignment="1">
      <alignment horizontal="center" vertical="center"/>
    </xf>
    <xf numFmtId="0" fontId="24" fillId="2" borderId="4" xfId="2" applyFont="1" applyFill="1" applyBorder="1"/>
    <xf numFmtId="0" fontId="23" fillId="4" borderId="7" xfId="2" applyFont="1" applyFill="1" applyBorder="1" applyAlignment="1">
      <alignment horizontal="left" vertical="center"/>
    </xf>
    <xf numFmtId="0" fontId="1" fillId="4" borderId="8" xfId="2" applyFill="1" applyBorder="1"/>
    <xf numFmtId="0" fontId="1" fillId="4" borderId="7" xfId="2" applyFill="1" applyBorder="1" applyAlignment="1">
      <alignment horizontal="center" vertical="center"/>
    </xf>
    <xf numFmtId="0" fontId="13" fillId="2" borderId="4" xfId="2" applyFont="1" applyFill="1" applyBorder="1"/>
    <xf numFmtId="0" fontId="26" fillId="2" borderId="24" xfId="2" applyFont="1" applyFill="1" applyBorder="1" applyAlignment="1">
      <alignment horizontal="center" vertical="center"/>
    </xf>
    <xf numFmtId="0" fontId="23" fillId="4" borderId="21" xfId="2" applyFont="1" applyFill="1" applyBorder="1" applyAlignment="1">
      <alignment horizontal="left" vertical="center"/>
    </xf>
    <xf numFmtId="0" fontId="1" fillId="4" borderId="21" xfId="2" applyFill="1" applyBorder="1"/>
    <xf numFmtId="0" fontId="1" fillId="4" borderId="23" xfId="2" applyFill="1" applyBorder="1"/>
    <xf numFmtId="0" fontId="28" fillId="2" borderId="24" xfId="2" applyFont="1" applyFill="1" applyBorder="1" applyAlignment="1">
      <alignment horizontal="center" vertical="center"/>
    </xf>
    <xf numFmtId="0" fontId="29" fillId="4" borderId="21" xfId="2" applyFont="1" applyFill="1" applyBorder="1" applyAlignment="1">
      <alignment horizontal="left" vertical="center"/>
    </xf>
    <xf numFmtId="0" fontId="27" fillId="2" borderId="0" xfId="2" applyFont="1" applyFill="1" applyAlignment="1">
      <alignment horizontal="left" vertical="center"/>
    </xf>
    <xf numFmtId="0" fontId="13" fillId="2" borderId="0" xfId="2" applyFont="1" applyFill="1" applyAlignment="1">
      <alignment vertical="center"/>
    </xf>
    <xf numFmtId="0" fontId="13" fillId="2" borderId="5" xfId="2" applyFont="1" applyFill="1" applyBorder="1" applyAlignment="1">
      <alignment vertical="center"/>
    </xf>
    <xf numFmtId="0" fontId="26" fillId="4" borderId="22" xfId="2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23" fillId="2" borderId="17" xfId="2" applyFont="1" applyFill="1" applyBorder="1" applyAlignment="1">
      <alignment horizontal="center" vertical="center"/>
    </xf>
    <xf numFmtId="0" fontId="1" fillId="4" borderId="1" xfId="2" applyFill="1" applyBorder="1"/>
    <xf numFmtId="0" fontId="1" fillId="4" borderId="2" xfId="2" applyFill="1" applyBorder="1"/>
    <xf numFmtId="0" fontId="7" fillId="2" borderId="4" xfId="2" applyFont="1" applyFill="1" applyBorder="1" applyAlignment="1">
      <alignment horizontal="center"/>
    </xf>
    <xf numFmtId="0" fontId="26" fillId="4" borderId="6" xfId="2" applyFont="1" applyFill="1" applyBorder="1" applyAlignment="1">
      <alignment vertical="center"/>
    </xf>
    <xf numFmtId="0" fontId="28" fillId="4" borderId="7" xfId="2" applyFont="1" applyFill="1" applyBorder="1"/>
    <xf numFmtId="0" fontId="28" fillId="4" borderId="8" xfId="2" applyFont="1" applyFill="1" applyBorder="1"/>
    <xf numFmtId="0" fontId="7" fillId="2" borderId="4" xfId="2" applyFont="1" applyFill="1" applyBorder="1"/>
    <xf numFmtId="0" fontId="28" fillId="4" borderId="21" xfId="2" applyFont="1" applyFill="1" applyBorder="1"/>
    <xf numFmtId="0" fontId="28" fillId="4" borderId="23" xfId="2" applyFont="1" applyFill="1" applyBorder="1"/>
    <xf numFmtId="0" fontId="2" fillId="2" borderId="4" xfId="2" applyFont="1" applyFill="1" applyBorder="1"/>
    <xf numFmtId="0" fontId="26" fillId="2" borderId="19" xfId="2" applyFont="1" applyFill="1" applyBorder="1" applyAlignment="1">
      <alignment horizontal="center" vertical="center"/>
    </xf>
    <xf numFmtId="0" fontId="26" fillId="4" borderId="6" xfId="2" applyFont="1" applyFill="1" applyBorder="1" applyAlignment="1">
      <alignment horizontal="left" vertical="center"/>
    </xf>
    <xf numFmtId="0" fontId="32" fillId="2" borderId="4" xfId="2" applyFont="1" applyFill="1" applyBorder="1"/>
    <xf numFmtId="0" fontId="27" fillId="2" borderId="0" xfId="2" applyFont="1" applyFill="1"/>
    <xf numFmtId="0" fontId="27" fillId="2" borderId="4" xfId="2" applyFont="1" applyFill="1" applyBorder="1"/>
    <xf numFmtId="0" fontId="7" fillId="2" borderId="1" xfId="2" applyFont="1" applyFill="1" applyBorder="1" applyAlignment="1">
      <alignment horizontal="center"/>
    </xf>
    <xf numFmtId="0" fontId="7" fillId="2" borderId="3" xfId="2" applyFont="1" applyFill="1" applyBorder="1"/>
    <xf numFmtId="0" fontId="28" fillId="4" borderId="21" xfId="2" applyFont="1" applyFill="1" applyBorder="1" applyAlignment="1">
      <alignment vertical="center"/>
    </xf>
    <xf numFmtId="0" fontId="26" fillId="2" borderId="17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vertical="center"/>
    </xf>
    <xf numFmtId="0" fontId="28" fillId="4" borderId="3" xfId="2" applyFont="1" applyFill="1" applyBorder="1" applyAlignment="1">
      <alignment vertical="center"/>
    </xf>
    <xf numFmtId="0" fontId="28" fillId="4" borderId="3" xfId="2" applyFont="1" applyFill="1" applyBorder="1"/>
    <xf numFmtId="0" fontId="28" fillId="4" borderId="2" xfId="2" applyFont="1" applyFill="1" applyBorder="1"/>
    <xf numFmtId="0" fontId="28" fillId="4" borderId="7" xfId="2" applyFont="1" applyFill="1" applyBorder="1" applyAlignment="1">
      <alignment vertical="center"/>
    </xf>
    <xf numFmtId="0" fontId="26" fillId="4" borderId="22" xfId="2" applyFont="1" applyFill="1" applyBorder="1" applyAlignment="1">
      <alignment horizontal="left" vertical="center"/>
    </xf>
    <xf numFmtId="0" fontId="26" fillId="4" borderId="21" xfId="2" applyFont="1" applyFill="1" applyBorder="1" applyAlignment="1">
      <alignment horizontal="left" vertical="center"/>
    </xf>
    <xf numFmtId="0" fontId="34" fillId="2" borderId="4" xfId="2" applyFont="1" applyFill="1" applyBorder="1" applyAlignment="1">
      <alignment horizontal="center"/>
    </xf>
    <xf numFmtId="0" fontId="27" fillId="2" borderId="5" xfId="2" applyFont="1" applyFill="1" applyBorder="1"/>
    <xf numFmtId="0" fontId="34" fillId="2" borderId="4" xfId="2" applyFont="1" applyFill="1" applyBorder="1"/>
    <xf numFmtId="0" fontId="13" fillId="2" borderId="7" xfId="2" applyFont="1" applyFill="1" applyBorder="1"/>
    <xf numFmtId="0" fontId="27" fillId="2" borderId="7" xfId="2" applyFont="1" applyFill="1" applyBorder="1"/>
    <xf numFmtId="0" fontId="27" fillId="2" borderId="8" xfId="2" applyFont="1" applyFill="1" applyBorder="1"/>
    <xf numFmtId="0" fontId="13" fillId="2" borderId="0" xfId="2" applyFont="1" applyFill="1"/>
    <xf numFmtId="0" fontId="26" fillId="4" borderId="4" xfId="2" applyFont="1" applyFill="1" applyBorder="1" applyAlignment="1">
      <alignment horizontal="left" vertical="center"/>
    </xf>
    <xf numFmtId="0" fontId="35" fillId="2" borderId="0" xfId="2" applyFont="1" applyFill="1"/>
    <xf numFmtId="0" fontId="28" fillId="4" borderId="4" xfId="2" applyFont="1" applyFill="1" applyBorder="1"/>
    <xf numFmtId="0" fontId="28" fillId="4" borderId="0" xfId="2" applyFont="1" applyFill="1"/>
    <xf numFmtId="0" fontId="28" fillId="4" borderId="5" xfId="2" applyFont="1" applyFill="1" applyBorder="1"/>
    <xf numFmtId="0" fontId="26" fillId="4" borderId="4" xfId="2" applyFont="1" applyFill="1" applyBorder="1"/>
    <xf numFmtId="0" fontId="26" fillId="4" borderId="0" xfId="2" applyFont="1" applyFill="1"/>
    <xf numFmtId="0" fontId="26" fillId="4" borderId="0" xfId="2" applyFont="1" applyFill="1" applyAlignment="1">
      <alignment horizontal="center" vertical="center"/>
    </xf>
    <xf numFmtId="0" fontId="26" fillId="4" borderId="5" xfId="2" applyFont="1" applyFill="1" applyBorder="1"/>
    <xf numFmtId="0" fontId="6" fillId="2" borderId="0" xfId="2" applyFont="1" applyFill="1"/>
    <xf numFmtId="0" fontId="23" fillId="4" borderId="4" xfId="2" applyFont="1" applyFill="1" applyBorder="1" applyAlignment="1">
      <alignment vertical="center"/>
    </xf>
    <xf numFmtId="0" fontId="23" fillId="4" borderId="0" xfId="2" applyFont="1" applyFill="1" applyAlignment="1">
      <alignment vertical="center"/>
    </xf>
    <xf numFmtId="0" fontId="23" fillId="4" borderId="5" xfId="2" applyFont="1" applyFill="1" applyBorder="1" applyAlignment="1">
      <alignment vertical="center"/>
    </xf>
    <xf numFmtId="0" fontId="1" fillId="4" borderId="4" xfId="2" applyFill="1" applyBorder="1"/>
    <xf numFmtId="0" fontId="23" fillId="0" borderId="0" xfId="2" applyFont="1"/>
    <xf numFmtId="0" fontId="23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1" fillId="4" borderId="6" xfId="2" applyFill="1" applyBorder="1" applyAlignment="1">
      <alignment horizontal="right" vertical="center"/>
    </xf>
    <xf numFmtId="0" fontId="1" fillId="4" borderId="7" xfId="2" applyFill="1" applyBorder="1" applyAlignment="1">
      <alignment horizontal="right" vertical="center"/>
    </xf>
    <xf numFmtId="0" fontId="1" fillId="4" borderId="8" xfId="2" applyFill="1" applyBorder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26" fillId="4" borderId="4" xfId="2" applyFont="1" applyFill="1" applyBorder="1" applyAlignment="1">
      <alignment horizontal="left" vertical="center"/>
    </xf>
    <xf numFmtId="0" fontId="26" fillId="4" borderId="0" xfId="2" applyFont="1" applyFill="1" applyAlignment="1">
      <alignment horizontal="left" vertical="center"/>
    </xf>
    <xf numFmtId="0" fontId="26" fillId="4" borderId="5" xfId="2" applyFont="1" applyFill="1" applyBorder="1" applyAlignment="1">
      <alignment horizontal="left" vertical="center"/>
    </xf>
    <xf numFmtId="0" fontId="28" fillId="4" borderId="4" xfId="2" applyFont="1" applyFill="1" applyBorder="1" applyAlignment="1">
      <alignment horizontal="right" vertical="center"/>
    </xf>
    <xf numFmtId="0" fontId="28" fillId="4" borderId="0" xfId="2" applyFont="1" applyFill="1" applyAlignment="1">
      <alignment horizontal="right" vertical="center"/>
    </xf>
    <xf numFmtId="0" fontId="28" fillId="4" borderId="5" xfId="2" applyFont="1" applyFill="1" applyBorder="1" applyAlignment="1">
      <alignment horizontal="right" vertical="center"/>
    </xf>
    <xf numFmtId="0" fontId="26" fillId="4" borderId="0" xfId="2" applyFont="1" applyFill="1" applyAlignment="1">
      <alignment horizontal="center" vertical="center"/>
    </xf>
    <xf numFmtId="0" fontId="26" fillId="4" borderId="5" xfId="2" applyFont="1" applyFill="1" applyBorder="1" applyAlignment="1">
      <alignment horizontal="center" vertical="center"/>
    </xf>
    <xf numFmtId="0" fontId="26" fillId="2" borderId="17" xfId="2" applyFont="1" applyFill="1" applyBorder="1" applyAlignment="1">
      <alignment horizontal="center" vertical="center"/>
    </xf>
    <xf numFmtId="0" fontId="26" fillId="2" borderId="19" xfId="2" applyFont="1" applyFill="1" applyBorder="1" applyAlignment="1">
      <alignment horizontal="center" vertical="center"/>
    </xf>
    <xf numFmtId="0" fontId="26" fillId="4" borderId="22" xfId="2" applyFont="1" applyFill="1" applyBorder="1" applyAlignment="1">
      <alignment horizontal="left" vertical="center"/>
    </xf>
    <xf numFmtId="0" fontId="26" fillId="4" borderId="21" xfId="2" applyFont="1" applyFill="1" applyBorder="1" applyAlignment="1">
      <alignment horizontal="left" vertical="center"/>
    </xf>
    <xf numFmtId="0" fontId="26" fillId="4" borderId="23" xfId="2" applyFont="1" applyFill="1" applyBorder="1" applyAlignment="1">
      <alignment horizontal="left" vertical="center"/>
    </xf>
    <xf numFmtId="0" fontId="1" fillId="4" borderId="22" xfId="2" applyFill="1" applyBorder="1" applyAlignment="1">
      <alignment horizontal="center" vertical="center"/>
    </xf>
    <xf numFmtId="0" fontId="1" fillId="4" borderId="21" xfId="2" applyFill="1" applyBorder="1" applyAlignment="1">
      <alignment horizontal="center" vertical="center"/>
    </xf>
    <xf numFmtId="0" fontId="1" fillId="4" borderId="23" xfId="2" applyFill="1" applyBorder="1" applyAlignment="1">
      <alignment horizontal="center" vertical="center"/>
    </xf>
    <xf numFmtId="0" fontId="30" fillId="2" borderId="17" xfId="2" applyFont="1" applyFill="1" applyBorder="1" applyAlignment="1">
      <alignment horizontal="center" vertical="center"/>
    </xf>
    <xf numFmtId="0" fontId="30" fillId="2" borderId="19" xfId="2" applyFont="1" applyFill="1" applyBorder="1" applyAlignment="1">
      <alignment horizontal="center" vertical="center"/>
    </xf>
    <xf numFmtId="0" fontId="30" fillId="4" borderId="22" xfId="2" applyFont="1" applyFill="1" applyBorder="1" applyAlignment="1">
      <alignment horizontal="left" vertical="center"/>
    </xf>
    <xf numFmtId="0" fontId="30" fillId="4" borderId="21" xfId="2" applyFont="1" applyFill="1" applyBorder="1" applyAlignment="1">
      <alignment horizontal="left" vertical="center"/>
    </xf>
    <xf numFmtId="0" fontId="30" fillId="4" borderId="23" xfId="2" applyFont="1" applyFill="1" applyBorder="1" applyAlignment="1">
      <alignment horizontal="left" vertical="center"/>
    </xf>
    <xf numFmtId="0" fontId="33" fillId="4" borderId="22" xfId="2" applyFont="1" applyFill="1" applyBorder="1" applyAlignment="1">
      <alignment horizontal="center" vertical="center"/>
    </xf>
    <xf numFmtId="0" fontId="33" fillId="4" borderId="21" xfId="2" applyFont="1" applyFill="1" applyBorder="1" applyAlignment="1">
      <alignment horizontal="center" vertical="center"/>
    </xf>
    <xf numFmtId="0" fontId="33" fillId="4" borderId="23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 vertical="center"/>
    </xf>
    <xf numFmtId="0" fontId="33" fillId="4" borderId="3" xfId="2" applyFont="1" applyFill="1" applyBorder="1" applyAlignment="1">
      <alignment horizontal="center" vertical="center"/>
    </xf>
    <xf numFmtId="0" fontId="33" fillId="4" borderId="2" xfId="2" applyFont="1" applyFill="1" applyBorder="1" applyAlignment="1">
      <alignment horizontal="center" vertical="center"/>
    </xf>
    <xf numFmtId="0" fontId="33" fillId="4" borderId="6" xfId="2" applyFont="1" applyFill="1" applyBorder="1" applyAlignment="1">
      <alignment horizontal="center" vertical="center"/>
    </xf>
    <xf numFmtId="0" fontId="33" fillId="4" borderId="7" xfId="2" applyFont="1" applyFill="1" applyBorder="1" applyAlignment="1">
      <alignment horizontal="center" vertical="center"/>
    </xf>
    <xf numFmtId="0" fontId="33" fillId="4" borderId="8" xfId="2" applyFont="1" applyFill="1" applyBorder="1" applyAlignment="1">
      <alignment horizontal="center" vertical="center"/>
    </xf>
    <xf numFmtId="0" fontId="30" fillId="4" borderId="1" xfId="2" applyFont="1" applyFill="1" applyBorder="1" applyAlignment="1">
      <alignment horizontal="left" vertical="center"/>
    </xf>
    <xf numFmtId="0" fontId="30" fillId="4" borderId="3" xfId="2" applyFont="1" applyFill="1" applyBorder="1" applyAlignment="1">
      <alignment horizontal="left" vertical="center"/>
    </xf>
    <xf numFmtId="0" fontId="30" fillId="4" borderId="2" xfId="2" applyFont="1" applyFill="1" applyBorder="1" applyAlignment="1">
      <alignment horizontal="left" vertical="center"/>
    </xf>
    <xf numFmtId="0" fontId="30" fillId="4" borderId="6" xfId="2" applyFont="1" applyFill="1" applyBorder="1" applyAlignment="1">
      <alignment horizontal="left" vertical="center"/>
    </xf>
    <xf numFmtId="0" fontId="30" fillId="4" borderId="7" xfId="2" applyFont="1" applyFill="1" applyBorder="1" applyAlignment="1">
      <alignment horizontal="left" vertical="center"/>
    </xf>
    <xf numFmtId="0" fontId="30" fillId="4" borderId="8" xfId="2" applyFont="1" applyFill="1" applyBorder="1" applyAlignment="1">
      <alignment horizontal="left" vertical="center"/>
    </xf>
    <xf numFmtId="1" fontId="33" fillId="4" borderId="22" xfId="2" applyNumberFormat="1" applyFont="1" applyFill="1" applyBorder="1" applyAlignment="1">
      <alignment horizontal="center" vertical="center"/>
    </xf>
    <xf numFmtId="0" fontId="31" fillId="4" borderId="22" xfId="2" applyFont="1" applyFill="1" applyBorder="1" applyAlignment="1">
      <alignment horizontal="center" vertical="center"/>
    </xf>
    <xf numFmtId="0" fontId="31" fillId="4" borderId="21" xfId="2" applyFont="1" applyFill="1" applyBorder="1" applyAlignment="1">
      <alignment horizontal="center" vertical="center"/>
    </xf>
    <xf numFmtId="0" fontId="31" fillId="4" borderId="23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/>
    </xf>
    <xf numFmtId="0" fontId="26" fillId="4" borderId="3" xfId="2" applyFont="1" applyFill="1" applyBorder="1" applyAlignment="1">
      <alignment horizontal="left" vertical="center"/>
    </xf>
    <xf numFmtId="0" fontId="26" fillId="4" borderId="2" xfId="2" applyFont="1" applyFill="1" applyBorder="1" applyAlignment="1">
      <alignment horizontal="left" vertical="center"/>
    </xf>
    <xf numFmtId="0" fontId="26" fillId="4" borderId="6" xfId="2" applyFont="1" applyFill="1" applyBorder="1" applyAlignment="1">
      <alignment horizontal="left" vertical="center"/>
    </xf>
    <xf numFmtId="0" fontId="26" fillId="4" borderId="7" xfId="2" applyFont="1" applyFill="1" applyBorder="1" applyAlignment="1">
      <alignment horizontal="left" vertical="center"/>
    </xf>
    <xf numFmtId="0" fontId="26" fillId="4" borderId="8" xfId="2" applyFont="1" applyFill="1" applyBorder="1" applyAlignment="1">
      <alignment horizontal="left" vertical="center"/>
    </xf>
    <xf numFmtId="1" fontId="1" fillId="4" borderId="22" xfId="2" applyNumberFormat="1" applyFill="1" applyBorder="1" applyAlignment="1">
      <alignment horizontal="center" vertical="center"/>
    </xf>
    <xf numFmtId="0" fontId="27" fillId="2" borderId="0" xfId="2" applyFont="1" applyFill="1" applyAlignment="1">
      <alignment horizontal="left" vertical="center"/>
    </xf>
    <xf numFmtId="0" fontId="25" fillId="2" borderId="0" xfId="0" applyFont="1" applyFill="1"/>
    <xf numFmtId="0" fontId="25" fillId="2" borderId="5" xfId="0" applyFont="1" applyFill="1" applyBorder="1"/>
    <xf numFmtId="0" fontId="31" fillId="4" borderId="1" xfId="2" applyFont="1" applyFill="1" applyBorder="1" applyAlignment="1">
      <alignment horizontal="center" vertical="center"/>
    </xf>
    <xf numFmtId="0" fontId="31" fillId="4" borderId="3" xfId="2" applyFont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/>
    </xf>
    <xf numFmtId="0" fontId="31" fillId="4" borderId="6" xfId="2" applyFont="1" applyFill="1" applyBorder="1" applyAlignment="1">
      <alignment horizontal="center" vertical="center"/>
    </xf>
    <xf numFmtId="0" fontId="31" fillId="4" borderId="7" xfId="2" applyFont="1" applyFill="1" applyBorder="1" applyAlignment="1">
      <alignment horizontal="center" vertical="center"/>
    </xf>
    <xf numFmtId="0" fontId="31" fillId="4" borderId="8" xfId="2" applyFont="1" applyFill="1" applyBorder="1" applyAlignment="1">
      <alignment horizontal="center" vertical="center"/>
    </xf>
    <xf numFmtId="0" fontId="1" fillId="4" borderId="1" xfId="2" applyFill="1" applyBorder="1" applyAlignment="1">
      <alignment horizontal="center" vertical="center"/>
    </xf>
    <xf numFmtId="0" fontId="1" fillId="4" borderId="3" xfId="2" applyFill="1" applyBorder="1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1" fillId="4" borderId="4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4" borderId="5" xfId="2" applyFill="1" applyBorder="1" applyAlignment="1">
      <alignment horizontal="center" vertical="center"/>
    </xf>
    <xf numFmtId="0" fontId="1" fillId="4" borderId="6" xfId="2" applyFill="1" applyBorder="1" applyAlignment="1">
      <alignment horizontal="center" vertical="center"/>
    </xf>
    <xf numFmtId="0" fontId="1" fillId="4" borderId="7" xfId="2" applyFill="1" applyBorder="1" applyAlignment="1">
      <alignment horizontal="center" vertical="center"/>
    </xf>
    <xf numFmtId="0" fontId="1" fillId="4" borderId="8" xfId="2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16" fillId="3" borderId="1" xfId="2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left" vertical="center"/>
    </xf>
    <xf numFmtId="0" fontId="16" fillId="3" borderId="6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0" fontId="18" fillId="5" borderId="3" xfId="2" quotePrefix="1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7" xfId="2" applyFont="1" applyFill="1" applyBorder="1" applyAlignment="1">
      <alignment horizontal="left" vertical="center"/>
    </xf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" fillId="3" borderId="17" xfId="2" applyFill="1" applyBorder="1" applyAlignment="1">
      <alignment horizontal="center" vertical="center"/>
    </xf>
    <xf numFmtId="0" fontId="1" fillId="3" borderId="18" xfId="2" applyFill="1" applyBorder="1" applyAlignment="1">
      <alignment horizontal="center" vertical="center"/>
    </xf>
    <xf numFmtId="0" fontId="1" fillId="3" borderId="19" xfId="2" applyFill="1" applyBorder="1" applyAlignment="1">
      <alignment horizontal="center" vertical="center"/>
    </xf>
    <xf numFmtId="0" fontId="20" fillId="5" borderId="3" xfId="1" applyFill="1" applyBorder="1" applyAlignment="1" applyProtection="1">
      <alignment horizontal="left" vertical="center"/>
    </xf>
    <xf numFmtId="0" fontId="21" fillId="5" borderId="3" xfId="2" applyFont="1" applyFill="1" applyBorder="1" applyAlignment="1">
      <alignment horizontal="left" vertical="center"/>
    </xf>
    <xf numFmtId="0" fontId="21" fillId="5" borderId="0" xfId="2" applyFont="1" applyFill="1" applyAlignment="1">
      <alignment horizontal="left" vertical="center"/>
    </xf>
    <xf numFmtId="0" fontId="21" fillId="5" borderId="7" xfId="2" applyFont="1" applyFill="1" applyBorder="1" applyAlignment="1">
      <alignment horizontal="left" vertical="center"/>
    </xf>
    <xf numFmtId="0" fontId="1" fillId="6" borderId="22" xfId="2" applyFill="1" applyBorder="1" applyAlignment="1">
      <alignment horizontal="center"/>
    </xf>
    <xf numFmtId="0" fontId="1" fillId="6" borderId="21" xfId="2" applyFill="1" applyBorder="1" applyAlignment="1">
      <alignment horizontal="center"/>
    </xf>
    <xf numFmtId="0" fontId="1" fillId="6" borderId="23" xfId="2" applyFill="1" applyBorder="1" applyAlignment="1">
      <alignment horizontal="center"/>
    </xf>
    <xf numFmtId="0" fontId="22" fillId="6" borderId="22" xfId="2" applyFont="1" applyFill="1" applyBorder="1" applyAlignment="1">
      <alignment horizontal="center" vertical="center" wrapText="1"/>
    </xf>
    <xf numFmtId="0" fontId="22" fillId="6" borderId="21" xfId="2" applyFont="1" applyFill="1" applyBorder="1" applyAlignment="1">
      <alignment horizontal="center" vertical="center" wrapText="1"/>
    </xf>
    <xf numFmtId="0" fontId="22" fillId="6" borderId="23" xfId="2" applyFont="1" applyFill="1" applyBorder="1" applyAlignment="1">
      <alignment horizontal="center" vertical="center" wrapText="1"/>
    </xf>
    <xf numFmtId="15" fontId="18" fillId="5" borderId="3" xfId="2" applyNumberFormat="1" applyFont="1" applyFill="1" applyBorder="1" applyAlignment="1">
      <alignment horizontal="left" vertical="center"/>
    </xf>
    <xf numFmtId="0" fontId="18" fillId="5" borderId="0" xfId="2" applyFont="1" applyFill="1" applyAlignment="1">
      <alignment horizontal="left" vertical="center"/>
    </xf>
    <xf numFmtId="0" fontId="1" fillId="5" borderId="12" xfId="2" applyFill="1" applyBorder="1" applyAlignment="1">
      <alignment horizontal="center"/>
    </xf>
    <xf numFmtId="0" fontId="1" fillId="5" borderId="14" xfId="2" applyFill="1" applyBorder="1" applyAlignment="1">
      <alignment horizontal="center"/>
    </xf>
    <xf numFmtId="0" fontId="19" fillId="3" borderId="1" xfId="2" applyFont="1" applyFill="1" applyBorder="1" applyAlignment="1">
      <alignment horizontal="left" vertical="center"/>
    </xf>
    <xf numFmtId="0" fontId="19" fillId="3" borderId="2" xfId="2" applyFont="1" applyFill="1" applyBorder="1" applyAlignment="1">
      <alignment horizontal="left" vertical="center"/>
    </xf>
    <xf numFmtId="0" fontId="19" fillId="3" borderId="6" xfId="2" applyFont="1" applyFill="1" applyBorder="1" applyAlignment="1">
      <alignment horizontal="left" vertical="center"/>
    </xf>
    <xf numFmtId="0" fontId="19" fillId="3" borderId="8" xfId="2" applyFont="1" applyFill="1" applyBorder="1" applyAlignment="1">
      <alignment horizontal="left" vertical="center"/>
    </xf>
    <xf numFmtId="164" fontId="18" fillId="5" borderId="21" xfId="2" applyNumberFormat="1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15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3" xfId="2" xr:uid="{D55908C3-7032-464D-B96E-214EEC8C5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F709CC3-C9ED-403D-9BD0-594E8322AF8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3C3736C-1398-4271-90E8-EF26C7763E5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F65BE3A-896D-49A9-A25A-B1039BE5EC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6FE5F77-B53C-4F03-BC26-6EE854CDBAC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3129790-BE37-4728-A828-90E7F8A93A6C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A728CA9A-81C5-44AE-B28B-3D01A8B22732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9850932-C86D-46AC-ACAD-9BE134BA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8DA6E60-A9DB-41B0-AC96-18A76408F63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E048ACF-DDB4-4377-8F6B-B57FD83979F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A90E8AD-E8DA-44C3-A770-60826451C8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A89F349-CF9F-4D0C-B7AA-682F8FAEC75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A3BAE65-9984-4961-B6FA-FF001E72E28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0AE92D4-62BB-4A4F-B7B3-CA01BC93EE28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644476-1CF5-42D6-8252-B11D57A27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6986AB-44C3-453F-8207-DAE73DA255C7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2744F7A-8845-4EF4-A760-445EFE31F17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FB5646C-CF6F-48A3-A575-C758FED252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2BEBAD9-1B50-406A-A5DC-3DD153585F02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0CD138E-7903-40CB-AB26-59E3B5E7B2E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3D22764-2B74-4905-B87D-9C1C3909B31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CC31D3B-C60C-4936-8E50-CFB5510B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A60627D-DC92-405E-94A4-30BBE5A7897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15ECEDC-68C7-4A86-B895-9F9B875DB72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E99C9F4-3877-46A7-A045-D9888D1D09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28A3C78-228D-4390-B6E9-6E85891BA2B6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ED79C46-EE4B-404F-9467-3768A94D8C44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D2788F0-541A-4664-A420-E106C21AD652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C940E81-6C5C-41F0-BB8E-361926E3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61A0AE8-A2B8-425F-A660-5041DECB3FA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7398448-F9F6-42BE-8B3F-33252F208F9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FDE4A35-D985-4C3D-802C-910A236664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7584D69-5D1B-4804-B67D-5995AD6DF526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BFCEA7F-2C69-49AB-A361-9ED529D7D5CD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5CB3333-88A3-4D18-86EF-9686C61B45F2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37F4D8-1188-4F15-A2F6-FB191E4E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9</v>
          </cell>
          <cell r="L13">
            <v>4</v>
          </cell>
          <cell r="M13">
            <v>5</v>
          </cell>
          <cell r="N13">
            <v>6</v>
          </cell>
          <cell r="O13">
            <v>2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3</v>
          </cell>
          <cell r="T16">
            <v>0</v>
          </cell>
          <cell r="Y16">
            <v>6</v>
          </cell>
        </row>
        <row r="37">
          <cell r="F37">
            <v>16951</v>
          </cell>
        </row>
      </sheetData>
      <sheetData sheetId="2">
        <row r="27">
          <cell r="H27">
            <v>8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3">
        <row r="39">
          <cell r="I39">
            <v>0</v>
          </cell>
        </row>
        <row r="81">
          <cell r="H81">
            <v>0</v>
          </cell>
        </row>
        <row r="124">
          <cell r="H124">
            <v>0</v>
          </cell>
        </row>
        <row r="181">
          <cell r="I181">
            <v>0</v>
          </cell>
        </row>
        <row r="198">
          <cell r="G198">
            <v>15</v>
          </cell>
        </row>
        <row r="228">
          <cell r="G228">
            <v>15</v>
          </cell>
        </row>
        <row r="244">
          <cell r="G244">
            <v>5</v>
          </cell>
        </row>
        <row r="261">
          <cell r="H26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9</v>
          </cell>
          <cell r="L13">
            <v>4</v>
          </cell>
          <cell r="M13">
            <v>5</v>
          </cell>
          <cell r="N13">
            <v>6</v>
          </cell>
          <cell r="O13">
            <v>2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3</v>
          </cell>
          <cell r="T16">
            <v>0</v>
          </cell>
          <cell r="Y16">
            <v>6</v>
          </cell>
        </row>
        <row r="37">
          <cell r="F37">
            <v>16951</v>
          </cell>
        </row>
      </sheetData>
      <sheetData sheetId="2">
        <row r="27">
          <cell r="H27">
            <v>20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3">
        <row r="39">
          <cell r="I39">
            <v>0</v>
          </cell>
        </row>
        <row r="81">
          <cell r="H81">
            <v>0</v>
          </cell>
        </row>
        <row r="124">
          <cell r="H124">
            <v>0</v>
          </cell>
        </row>
        <row r="181">
          <cell r="I181">
            <v>0</v>
          </cell>
        </row>
        <row r="198">
          <cell r="G198">
            <v>15</v>
          </cell>
        </row>
        <row r="228">
          <cell r="G228">
            <v>15</v>
          </cell>
        </row>
        <row r="244">
          <cell r="G244">
            <v>0</v>
          </cell>
        </row>
        <row r="261">
          <cell r="H26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9</v>
          </cell>
          <cell r="L13">
            <v>4</v>
          </cell>
          <cell r="M13">
            <v>5</v>
          </cell>
          <cell r="N13">
            <v>6</v>
          </cell>
          <cell r="O13">
            <v>2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3</v>
          </cell>
          <cell r="T16">
            <v>0</v>
          </cell>
          <cell r="Y16">
            <v>6</v>
          </cell>
        </row>
        <row r="37">
          <cell r="F37">
            <v>16951</v>
          </cell>
        </row>
      </sheetData>
      <sheetData sheetId="2">
        <row r="27">
          <cell r="H27">
            <v>67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3">
        <row r="39">
          <cell r="I39">
            <v>28</v>
          </cell>
        </row>
        <row r="81">
          <cell r="H81">
            <v>0</v>
          </cell>
        </row>
        <row r="124">
          <cell r="H124">
            <v>7</v>
          </cell>
        </row>
        <row r="181">
          <cell r="I181">
            <v>5</v>
          </cell>
        </row>
        <row r="198">
          <cell r="G198">
            <v>15</v>
          </cell>
        </row>
        <row r="228">
          <cell r="G228">
            <v>5</v>
          </cell>
        </row>
        <row r="244">
          <cell r="G244">
            <v>5</v>
          </cell>
        </row>
        <row r="261">
          <cell r="H261">
            <v>5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9</v>
          </cell>
          <cell r="L13">
            <v>4</v>
          </cell>
          <cell r="M13">
            <v>5</v>
          </cell>
          <cell r="N13">
            <v>6</v>
          </cell>
          <cell r="O13">
            <v>2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3</v>
          </cell>
          <cell r="T16">
            <v>0</v>
          </cell>
          <cell r="Y16">
            <v>6</v>
          </cell>
        </row>
        <row r="37">
          <cell r="F37">
            <v>16951</v>
          </cell>
        </row>
      </sheetData>
      <sheetData sheetId="2">
        <row r="27">
          <cell r="H27">
            <v>141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3">
        <row r="39">
          <cell r="I39">
            <v>0</v>
          </cell>
        </row>
        <row r="81">
          <cell r="H81">
            <v>10</v>
          </cell>
        </row>
        <row r="124">
          <cell r="H124">
            <v>4</v>
          </cell>
        </row>
        <row r="181">
          <cell r="I181">
            <v>5</v>
          </cell>
        </row>
        <row r="198">
          <cell r="G198">
            <v>20</v>
          </cell>
        </row>
        <row r="228">
          <cell r="G228">
            <v>10</v>
          </cell>
        </row>
        <row r="244">
          <cell r="G244">
            <v>5</v>
          </cell>
        </row>
        <row r="261">
          <cell r="H261">
            <v>5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5</v>
          </cell>
        </row>
        <row r="61">
          <cell r="I61">
            <v>0</v>
          </cell>
        </row>
        <row r="83">
          <cell r="G83">
            <v>6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9</v>
          </cell>
          <cell r="L13">
            <v>4</v>
          </cell>
          <cell r="M13">
            <v>5</v>
          </cell>
          <cell r="N13">
            <v>6</v>
          </cell>
          <cell r="O13">
            <v>2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3</v>
          </cell>
          <cell r="T16">
            <v>0</v>
          </cell>
          <cell r="Y16">
            <v>6</v>
          </cell>
        </row>
        <row r="37">
          <cell r="F37">
            <v>16951</v>
          </cell>
        </row>
      </sheetData>
      <sheetData sheetId="2">
        <row r="28">
          <cell r="H28">
            <v>33</v>
          </cell>
        </row>
        <row r="93">
          <cell r="G93">
            <v>0</v>
          </cell>
        </row>
        <row r="129">
          <cell r="G129">
            <v>0</v>
          </cell>
        </row>
      </sheetData>
      <sheetData sheetId="3">
        <row r="40">
          <cell r="I40">
            <v>41</v>
          </cell>
        </row>
        <row r="82">
          <cell r="H82">
            <v>6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10</v>
          </cell>
        </row>
        <row r="245">
          <cell r="G245">
            <v>10</v>
          </cell>
        </row>
        <row r="262">
          <cell r="H262">
            <v>5</v>
          </cell>
        </row>
      </sheetData>
      <sheetData sheetId="4">
        <row r="26">
          <cell r="I26">
            <v>10</v>
          </cell>
        </row>
        <row r="54">
          <cell r="H54">
            <v>4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24</v>
          </cell>
        </row>
        <row r="52">
          <cell r="H52">
            <v>23.125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kter.wafa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kter.wafa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kter.wafa@gmail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okter.wafa@gmail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okter.wafa@gmail.com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1E95-74D9-4879-A67B-5F8675D2E83C}">
  <sheetPr>
    <tabColor theme="1"/>
  </sheetPr>
  <dimension ref="B2:AM158"/>
  <sheetViews>
    <sheetView showGridLines="0" tabSelected="1" topLeftCell="A67" zoomScale="75" zoomScaleNormal="75" workbookViewId="0">
      <selection activeCell="AM79" sqref="AM7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38" width="9.1796875" style="4" customWidth="1"/>
    <col min="39" max="39" width="22.81640625" style="4" customWidth="1"/>
    <col min="40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294" width="9.1796875" style="4"/>
    <col min="295" max="295" width="22.81640625" style="4" customWidth="1"/>
    <col min="296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550" width="9.1796875" style="4"/>
    <col min="551" max="551" width="22.81640625" style="4" customWidth="1"/>
    <col min="552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806" width="9.1796875" style="4"/>
    <col min="807" max="807" width="22.81640625" style="4" customWidth="1"/>
    <col min="808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062" width="9.1796875" style="4"/>
    <col min="1063" max="1063" width="22.81640625" style="4" customWidth="1"/>
    <col min="1064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318" width="9.1796875" style="4"/>
    <col min="1319" max="1319" width="22.81640625" style="4" customWidth="1"/>
    <col min="1320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574" width="9.1796875" style="4"/>
    <col min="1575" max="1575" width="22.81640625" style="4" customWidth="1"/>
    <col min="1576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1830" width="9.1796875" style="4"/>
    <col min="1831" max="1831" width="22.81640625" style="4" customWidth="1"/>
    <col min="1832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086" width="9.1796875" style="4"/>
    <col min="2087" max="2087" width="22.81640625" style="4" customWidth="1"/>
    <col min="2088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342" width="9.1796875" style="4"/>
    <col min="2343" max="2343" width="22.81640625" style="4" customWidth="1"/>
    <col min="2344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598" width="9.1796875" style="4"/>
    <col min="2599" max="2599" width="22.81640625" style="4" customWidth="1"/>
    <col min="2600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2854" width="9.1796875" style="4"/>
    <col min="2855" max="2855" width="22.81640625" style="4" customWidth="1"/>
    <col min="2856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110" width="9.1796875" style="4"/>
    <col min="3111" max="3111" width="22.81640625" style="4" customWidth="1"/>
    <col min="3112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366" width="9.1796875" style="4"/>
    <col min="3367" max="3367" width="22.81640625" style="4" customWidth="1"/>
    <col min="3368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622" width="9.1796875" style="4"/>
    <col min="3623" max="3623" width="22.81640625" style="4" customWidth="1"/>
    <col min="3624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3878" width="9.1796875" style="4"/>
    <col min="3879" max="3879" width="22.81640625" style="4" customWidth="1"/>
    <col min="3880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134" width="9.1796875" style="4"/>
    <col min="4135" max="4135" width="22.81640625" style="4" customWidth="1"/>
    <col min="4136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390" width="9.1796875" style="4"/>
    <col min="4391" max="4391" width="22.81640625" style="4" customWidth="1"/>
    <col min="4392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646" width="9.1796875" style="4"/>
    <col min="4647" max="4647" width="22.81640625" style="4" customWidth="1"/>
    <col min="4648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4902" width="9.1796875" style="4"/>
    <col min="4903" max="4903" width="22.81640625" style="4" customWidth="1"/>
    <col min="4904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158" width="9.1796875" style="4"/>
    <col min="5159" max="5159" width="22.81640625" style="4" customWidth="1"/>
    <col min="5160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414" width="9.1796875" style="4"/>
    <col min="5415" max="5415" width="22.81640625" style="4" customWidth="1"/>
    <col min="5416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670" width="9.1796875" style="4"/>
    <col min="5671" max="5671" width="22.81640625" style="4" customWidth="1"/>
    <col min="5672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5926" width="9.1796875" style="4"/>
    <col min="5927" max="5927" width="22.81640625" style="4" customWidth="1"/>
    <col min="5928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182" width="9.1796875" style="4"/>
    <col min="6183" max="6183" width="22.81640625" style="4" customWidth="1"/>
    <col min="6184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438" width="9.1796875" style="4"/>
    <col min="6439" max="6439" width="22.81640625" style="4" customWidth="1"/>
    <col min="6440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694" width="9.1796875" style="4"/>
    <col min="6695" max="6695" width="22.81640625" style="4" customWidth="1"/>
    <col min="6696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6950" width="9.1796875" style="4"/>
    <col min="6951" max="6951" width="22.81640625" style="4" customWidth="1"/>
    <col min="6952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206" width="9.1796875" style="4"/>
    <col min="7207" max="7207" width="22.81640625" style="4" customWidth="1"/>
    <col min="7208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462" width="9.1796875" style="4"/>
    <col min="7463" max="7463" width="22.81640625" style="4" customWidth="1"/>
    <col min="7464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718" width="9.1796875" style="4"/>
    <col min="7719" max="7719" width="22.81640625" style="4" customWidth="1"/>
    <col min="7720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7974" width="9.1796875" style="4"/>
    <col min="7975" max="7975" width="22.81640625" style="4" customWidth="1"/>
    <col min="7976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230" width="9.1796875" style="4"/>
    <col min="8231" max="8231" width="22.81640625" style="4" customWidth="1"/>
    <col min="8232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486" width="9.1796875" style="4"/>
    <col min="8487" max="8487" width="22.81640625" style="4" customWidth="1"/>
    <col min="8488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742" width="9.1796875" style="4"/>
    <col min="8743" max="8743" width="22.81640625" style="4" customWidth="1"/>
    <col min="8744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8998" width="9.1796875" style="4"/>
    <col min="8999" max="8999" width="22.81640625" style="4" customWidth="1"/>
    <col min="9000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254" width="9.1796875" style="4"/>
    <col min="9255" max="9255" width="22.81640625" style="4" customWidth="1"/>
    <col min="9256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510" width="9.1796875" style="4"/>
    <col min="9511" max="9511" width="22.81640625" style="4" customWidth="1"/>
    <col min="9512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766" width="9.1796875" style="4"/>
    <col min="9767" max="9767" width="22.81640625" style="4" customWidth="1"/>
    <col min="9768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022" width="9.1796875" style="4"/>
    <col min="10023" max="10023" width="22.81640625" style="4" customWidth="1"/>
    <col min="10024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278" width="9.1796875" style="4"/>
    <col min="10279" max="10279" width="22.81640625" style="4" customWidth="1"/>
    <col min="10280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534" width="9.1796875" style="4"/>
    <col min="10535" max="10535" width="22.81640625" style="4" customWidth="1"/>
    <col min="10536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0790" width="9.1796875" style="4"/>
    <col min="10791" max="10791" width="22.81640625" style="4" customWidth="1"/>
    <col min="10792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046" width="9.1796875" style="4"/>
    <col min="11047" max="11047" width="22.81640625" style="4" customWidth="1"/>
    <col min="11048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302" width="9.1796875" style="4"/>
    <col min="11303" max="11303" width="22.81640625" style="4" customWidth="1"/>
    <col min="11304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558" width="9.1796875" style="4"/>
    <col min="11559" max="11559" width="22.81640625" style="4" customWidth="1"/>
    <col min="11560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1814" width="9.1796875" style="4"/>
    <col min="11815" max="11815" width="22.81640625" style="4" customWidth="1"/>
    <col min="11816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070" width="9.1796875" style="4"/>
    <col min="12071" max="12071" width="22.81640625" style="4" customWidth="1"/>
    <col min="12072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326" width="9.1796875" style="4"/>
    <col min="12327" max="12327" width="22.81640625" style="4" customWidth="1"/>
    <col min="12328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582" width="9.1796875" style="4"/>
    <col min="12583" max="12583" width="22.81640625" style="4" customWidth="1"/>
    <col min="12584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2838" width="9.1796875" style="4"/>
    <col min="12839" max="12839" width="22.81640625" style="4" customWidth="1"/>
    <col min="12840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094" width="9.1796875" style="4"/>
    <col min="13095" max="13095" width="22.81640625" style="4" customWidth="1"/>
    <col min="13096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350" width="9.1796875" style="4"/>
    <col min="13351" max="13351" width="22.81640625" style="4" customWidth="1"/>
    <col min="13352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606" width="9.1796875" style="4"/>
    <col min="13607" max="13607" width="22.81640625" style="4" customWidth="1"/>
    <col min="13608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3862" width="9.1796875" style="4"/>
    <col min="13863" max="13863" width="22.81640625" style="4" customWidth="1"/>
    <col min="13864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118" width="9.1796875" style="4"/>
    <col min="14119" max="14119" width="22.81640625" style="4" customWidth="1"/>
    <col min="14120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374" width="9.1796875" style="4"/>
    <col min="14375" max="14375" width="22.81640625" style="4" customWidth="1"/>
    <col min="14376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630" width="9.1796875" style="4"/>
    <col min="14631" max="14631" width="22.81640625" style="4" customWidth="1"/>
    <col min="14632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4886" width="9.1796875" style="4"/>
    <col min="14887" max="14887" width="22.81640625" style="4" customWidth="1"/>
    <col min="14888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142" width="9.1796875" style="4"/>
    <col min="15143" max="15143" width="22.81640625" style="4" customWidth="1"/>
    <col min="15144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398" width="9.1796875" style="4"/>
    <col min="15399" max="15399" width="22.81640625" style="4" customWidth="1"/>
    <col min="15400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654" width="9.1796875" style="4"/>
    <col min="15655" max="15655" width="22.81640625" style="4" customWidth="1"/>
    <col min="15656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5910" width="9.1796875" style="4"/>
    <col min="15911" max="15911" width="22.81640625" style="4" customWidth="1"/>
    <col min="15912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166" width="9.1796875" style="4"/>
    <col min="16167" max="16167" width="22.81640625" style="4" customWidth="1"/>
    <col min="16168" max="16384" width="9.1796875" style="4"/>
  </cols>
  <sheetData>
    <row r="2" spans="2:34" ht="6.75" customHeight="1" x14ac:dyDescent="0.35">
      <c r="B2" s="242"/>
      <c r="C2" s="24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44"/>
      <c r="C3" s="245"/>
      <c r="D3" s="248" t="s">
        <v>0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  <c r="U3" s="251" t="s">
        <v>1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3"/>
    </row>
    <row r="4" spans="2:34" ht="17.5" x14ac:dyDescent="0.35">
      <c r="B4" s="244"/>
      <c r="C4" s="245"/>
      <c r="D4" s="248" t="s">
        <v>2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44"/>
      <c r="C5" s="245"/>
      <c r="D5" s="254" t="s">
        <v>3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6"/>
      <c r="U5" s="257" t="s">
        <v>4</v>
      </c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9"/>
    </row>
    <row r="6" spans="2:34" ht="12" customHeight="1" x14ac:dyDescent="0.35">
      <c r="B6" s="244"/>
      <c r="C6" s="24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0" t="s">
        <v>5</v>
      </c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</row>
    <row r="7" spans="2:34" x14ac:dyDescent="0.35">
      <c r="B7" s="244"/>
      <c r="C7" s="24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63">
        <v>2</v>
      </c>
      <c r="W7" s="252"/>
      <c r="X7" s="264"/>
      <c r="Y7" s="232">
        <f>'[1]Form P2KB 01'!Y7:AA8</f>
        <v>0</v>
      </c>
      <c r="Z7" s="233"/>
      <c r="AA7" s="234"/>
      <c r="AB7" s="232">
        <v>1</v>
      </c>
      <c r="AC7" s="233"/>
      <c r="AD7" s="234"/>
      <c r="AE7" s="232">
        <v>8</v>
      </c>
      <c r="AF7" s="233"/>
      <c r="AG7" s="234"/>
      <c r="AH7" s="14"/>
    </row>
    <row r="8" spans="2:34" ht="7.5" customHeight="1" x14ac:dyDescent="0.35">
      <c r="B8" s="244"/>
      <c r="C8" s="24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65"/>
      <c r="W8" s="266"/>
      <c r="X8" s="267"/>
      <c r="Y8" s="235"/>
      <c r="Z8" s="236"/>
      <c r="AA8" s="237"/>
      <c r="AB8" s="235"/>
      <c r="AC8" s="236"/>
      <c r="AD8" s="237"/>
      <c r="AE8" s="235"/>
      <c r="AF8" s="236"/>
      <c r="AG8" s="237"/>
      <c r="AH8" s="14"/>
    </row>
    <row r="9" spans="2:34" ht="12.75" customHeight="1" x14ac:dyDescent="0.35">
      <c r="B9" s="244"/>
      <c r="C9" s="24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38" t="s">
        <v>9</v>
      </c>
      <c r="W9" s="238"/>
      <c r="X9" s="15"/>
      <c r="Y9" s="238" t="s">
        <v>10</v>
      </c>
      <c r="Z9" s="238"/>
      <c r="AA9" s="15"/>
      <c r="AB9" s="6"/>
      <c r="AC9" s="239" t="s">
        <v>9</v>
      </c>
      <c r="AD9" s="239"/>
      <c r="AE9" s="6"/>
      <c r="AF9" s="239" t="s">
        <v>10</v>
      </c>
      <c r="AG9" s="239"/>
      <c r="AH9" s="7"/>
    </row>
    <row r="10" spans="2:34" ht="13.5" customHeight="1" x14ac:dyDescent="0.35">
      <c r="B10" s="244"/>
      <c r="C10" s="24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v>8</v>
      </c>
      <c r="AA10" s="240" t="s">
        <v>12</v>
      </c>
      <c r="AB10" s="241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v>8</v>
      </c>
      <c r="AH10" s="7"/>
    </row>
    <row r="11" spans="2:34" ht="6" customHeight="1" x14ac:dyDescent="0.35">
      <c r="B11" s="246"/>
      <c r="C11" s="24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1" t="s">
        <v>13</v>
      </c>
      <c r="C12" s="202"/>
      <c r="D12" s="210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8"/>
      <c r="C13" s="209"/>
      <c r="D13" s="211"/>
      <c r="E13" s="26"/>
      <c r="F13" s="28">
        <f>'[1]Form P2KB 01'!F13</f>
        <v>1</v>
      </c>
      <c r="G13" s="28">
        <f>'[1]Form P2KB 01'!G13</f>
        <v>2</v>
      </c>
      <c r="H13" s="28">
        <f>'[1]Form P2KB 01'!H13</f>
        <v>2</v>
      </c>
      <c r="I13" s="29">
        <f>'[1]Form P2KB 01'!I13</f>
        <v>3</v>
      </c>
      <c r="J13" s="30"/>
      <c r="K13" s="29">
        <f>'[1]Form P2KB 01'!K13</f>
        <v>9</v>
      </c>
      <c r="L13" s="29">
        <f>'[1]Form P2KB 01'!L13</f>
        <v>4</v>
      </c>
      <c r="M13" s="29">
        <f>'[1]Form P2KB 01'!M13</f>
        <v>5</v>
      </c>
      <c r="N13" s="29">
        <f>'[1]Form P2KB 01'!N13</f>
        <v>6</v>
      </c>
      <c r="O13" s="29">
        <f>'[1]Form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50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01" t="s">
        <v>15</v>
      </c>
      <c r="C15" s="202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8"/>
      <c r="C16" s="209"/>
      <c r="D16" s="39" t="s">
        <v>14</v>
      </c>
      <c r="E16" s="58"/>
      <c r="F16" s="28">
        <v>1</v>
      </c>
      <c r="G16" s="28">
        <v>3</v>
      </c>
      <c r="H16" s="28">
        <v>4</v>
      </c>
      <c r="I16" s="40"/>
      <c r="J16" s="28">
        <v>2</v>
      </c>
      <c r="K16" s="28">
        <f>'[1]Form P2KB 01'!K16</f>
        <v>0</v>
      </c>
      <c r="L16" s="28">
        <f>'[1]Form P2KB 01'!L16</f>
        <v>0</v>
      </c>
      <c r="M16" s="28">
        <v>8</v>
      </c>
      <c r="N16" s="40"/>
      <c r="O16" s="28">
        <f>'[1]Form P2KB 01'!O16</f>
        <v>0</v>
      </c>
      <c r="P16" s="28">
        <f>'[1]Form P2KB 01'!P16</f>
        <v>0</v>
      </c>
      <c r="Q16" s="28">
        <f>'[1]Form P2KB 01'!Q16</f>
        <v>3</v>
      </c>
      <c r="R16" s="28">
        <v>8</v>
      </c>
      <c r="S16" s="40"/>
      <c r="T16" s="28">
        <f>'[1]Form P2KB 01'!T16</f>
        <v>0</v>
      </c>
      <c r="U16" s="225">
        <v>5</v>
      </c>
      <c r="V16" s="226"/>
      <c r="W16" s="225">
        <v>1</v>
      </c>
      <c r="X16" s="226"/>
      <c r="Y16" s="225">
        <f>'[1]Form P2KB 01'!Y16:Z16</f>
        <v>6</v>
      </c>
      <c r="Z16" s="226"/>
      <c r="AA16" s="225">
        <v>5</v>
      </c>
      <c r="AB16" s="226"/>
      <c r="AC16" s="31"/>
      <c r="AD16" s="31"/>
      <c r="AE16" s="31"/>
      <c r="AF16" s="31"/>
      <c r="AG16" s="31"/>
      <c r="AH16" s="31"/>
    </row>
    <row r="17" spans="2:39" ht="6" customHeight="1" x14ac:dyDescent="0.35">
      <c r="B17" s="203"/>
      <c r="C17" s="204"/>
      <c r="D17" s="50"/>
      <c r="E17" s="62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9" ht="4.5" customHeight="1" x14ac:dyDescent="0.35">
      <c r="B18" s="201" t="s">
        <v>16</v>
      </c>
      <c r="C18" s="202"/>
      <c r="D18" s="39"/>
      <c r="E18" s="58"/>
      <c r="F18" s="206" t="s">
        <v>100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2"/>
    </row>
    <row r="19" spans="2:39" ht="15.5" x14ac:dyDescent="0.35">
      <c r="B19" s="203"/>
      <c r="C19" s="204"/>
      <c r="D19" s="50" t="s">
        <v>14</v>
      </c>
      <c r="E19" s="6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43"/>
      <c r="AM19" s="44"/>
    </row>
    <row r="20" spans="2:39" ht="6.75" customHeight="1" x14ac:dyDescent="0.35">
      <c r="B20" s="227" t="s">
        <v>18</v>
      </c>
      <c r="C20" s="228"/>
      <c r="D20" s="39"/>
      <c r="E20" s="58"/>
      <c r="F20" s="206" t="s">
        <v>19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</row>
    <row r="21" spans="2:39" x14ac:dyDescent="0.35">
      <c r="B21" s="229"/>
      <c r="C21" s="230"/>
      <c r="D21" s="50" t="s">
        <v>14</v>
      </c>
      <c r="E21" s="6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M21" s="44"/>
    </row>
    <row r="22" spans="2:39" ht="17.25" customHeight="1" x14ac:dyDescent="0.35">
      <c r="B22" s="41" t="s">
        <v>20</v>
      </c>
      <c r="C22" s="45"/>
      <c r="D22" s="50" t="s">
        <v>14</v>
      </c>
      <c r="E22" s="62"/>
      <c r="F22" s="231">
        <v>31533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</row>
    <row r="23" spans="2:39" ht="5.25" customHeight="1" x14ac:dyDescent="0.35">
      <c r="B23" s="201" t="s">
        <v>21</v>
      </c>
      <c r="C23" s="202"/>
      <c r="D23" s="39"/>
      <c r="E23" s="58"/>
      <c r="F23" s="206" t="s">
        <v>22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</row>
    <row r="24" spans="2:39" x14ac:dyDescent="0.35">
      <c r="B24" s="203"/>
      <c r="C24" s="204"/>
      <c r="D24" s="50" t="s">
        <v>14</v>
      </c>
      <c r="E24" s="6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</row>
    <row r="25" spans="2:39" ht="6" customHeight="1" x14ac:dyDescent="0.35">
      <c r="B25" s="201" t="s">
        <v>23</v>
      </c>
      <c r="C25" s="202"/>
      <c r="D25" s="39"/>
      <c r="E25" s="58"/>
      <c r="F25" s="223">
        <v>45047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</row>
    <row r="26" spans="2:39" ht="15" customHeight="1" x14ac:dyDescent="0.35">
      <c r="B26" s="203"/>
      <c r="C26" s="204"/>
      <c r="D26" s="50" t="s">
        <v>14</v>
      </c>
      <c r="E26" s="62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</row>
    <row r="27" spans="2:39" ht="5.25" customHeight="1" x14ac:dyDescent="0.35">
      <c r="B27" s="46"/>
      <c r="C27" s="47"/>
      <c r="D27" s="39"/>
      <c r="E27" s="58"/>
      <c r="F27" s="206" t="s">
        <v>24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2"/>
    </row>
    <row r="28" spans="2:39" ht="13.5" customHeight="1" x14ac:dyDescent="0.35">
      <c r="B28" s="48" t="s">
        <v>25</v>
      </c>
      <c r="C28" s="49"/>
      <c r="D28" s="39" t="s">
        <v>14</v>
      </c>
      <c r="E28" s="58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42"/>
    </row>
    <row r="29" spans="2:39" ht="3" customHeight="1" x14ac:dyDescent="0.35">
      <c r="B29" s="41"/>
      <c r="C29" s="45"/>
      <c r="D29" s="50"/>
      <c r="E29" s="62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43"/>
    </row>
    <row r="30" spans="2:39" ht="19.5" customHeight="1" x14ac:dyDescent="0.35">
      <c r="B30" s="203" t="s">
        <v>26</v>
      </c>
      <c r="C30" s="204"/>
      <c r="D30" s="50" t="s">
        <v>14</v>
      </c>
      <c r="E30" s="62"/>
      <c r="F30" s="207" t="s">
        <v>27</v>
      </c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43"/>
    </row>
    <row r="31" spans="2:39" ht="4.5" customHeight="1" x14ac:dyDescent="0.35">
      <c r="B31" s="201" t="s">
        <v>28</v>
      </c>
      <c r="C31" s="202"/>
      <c r="D31" s="39"/>
      <c r="E31" s="58"/>
      <c r="F31" s="206" t="s">
        <v>29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2:39" x14ac:dyDescent="0.35">
      <c r="B32" s="203"/>
      <c r="C32" s="204"/>
      <c r="D32" s="50" t="s">
        <v>14</v>
      </c>
      <c r="E32" s="62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</row>
    <row r="33" spans="2:34" ht="6" customHeight="1" x14ac:dyDescent="0.35">
      <c r="B33" s="201" t="s">
        <v>30</v>
      </c>
      <c r="C33" s="202"/>
      <c r="D33" s="39"/>
      <c r="E33" s="58"/>
      <c r="F33" s="206" t="s">
        <v>31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2:34" x14ac:dyDescent="0.35">
      <c r="B34" s="203"/>
      <c r="C34" s="204"/>
      <c r="D34" s="50" t="s">
        <v>14</v>
      </c>
      <c r="E34" s="62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</row>
    <row r="35" spans="2:34" ht="5.25" customHeight="1" x14ac:dyDescent="0.35">
      <c r="B35" s="201" t="s">
        <v>32</v>
      </c>
      <c r="C35" s="202"/>
      <c r="D35" s="39"/>
      <c r="E35" s="58"/>
      <c r="F35" s="206" t="s">
        <v>33</v>
      </c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</row>
    <row r="36" spans="2:34" x14ac:dyDescent="0.35">
      <c r="B36" s="203"/>
      <c r="C36" s="204"/>
      <c r="D36" s="50" t="s">
        <v>14</v>
      </c>
      <c r="E36" s="62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</row>
    <row r="37" spans="2:34" ht="4.5" customHeight="1" x14ac:dyDescent="0.35">
      <c r="B37" s="201" t="s">
        <v>34</v>
      </c>
      <c r="C37" s="202"/>
      <c r="D37" s="39"/>
      <c r="E37" s="58"/>
      <c r="F37" s="206">
        <f>'[1]Form P2KB 01'!F37:AH38</f>
        <v>16951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2:34" x14ac:dyDescent="0.35">
      <c r="B38" s="203"/>
      <c r="C38" s="204"/>
      <c r="D38" s="50" t="s">
        <v>14</v>
      </c>
      <c r="E38" s="62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</row>
    <row r="39" spans="2:34" ht="5.25" customHeight="1" x14ac:dyDescent="0.35">
      <c r="B39" s="201" t="s">
        <v>35</v>
      </c>
      <c r="C39" s="202"/>
      <c r="D39" s="39"/>
      <c r="E39" s="58"/>
      <c r="F39" s="205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</row>
    <row r="40" spans="2:34" x14ac:dyDescent="0.35">
      <c r="B40" s="203"/>
      <c r="C40" s="204"/>
      <c r="D40" s="50" t="s">
        <v>14</v>
      </c>
      <c r="E40" s="62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2:34" ht="6" customHeight="1" x14ac:dyDescent="0.35">
      <c r="B41" s="201" t="s">
        <v>36</v>
      </c>
      <c r="C41" s="202"/>
      <c r="D41" s="39"/>
      <c r="E41" s="58"/>
      <c r="F41" s="206">
        <f>'[1]Form P2KB 01'!F41:AH42</f>
        <v>0</v>
      </c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</row>
    <row r="42" spans="2:34" ht="15.75" customHeight="1" x14ac:dyDescent="0.35">
      <c r="B42" s="203"/>
      <c r="C42" s="204"/>
      <c r="D42" s="50" t="s">
        <v>14</v>
      </c>
      <c r="E42" s="62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</row>
    <row r="43" spans="2:34" ht="6" customHeight="1" x14ac:dyDescent="0.35">
      <c r="B43" s="201" t="s">
        <v>37</v>
      </c>
      <c r="C43" s="202"/>
      <c r="D43" s="39"/>
      <c r="E43" s="58"/>
      <c r="F43" s="205" t="s">
        <v>38</v>
      </c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</row>
    <row r="44" spans="2:34" x14ac:dyDescent="0.35">
      <c r="B44" s="203"/>
      <c r="C44" s="204"/>
      <c r="D44" s="50" t="s">
        <v>14</v>
      </c>
      <c r="E44" s="62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</row>
    <row r="45" spans="2:34" ht="6" customHeight="1" x14ac:dyDescent="0.35">
      <c r="B45" s="201" t="s">
        <v>39</v>
      </c>
      <c r="C45" s="202"/>
      <c r="D45" s="210" t="s">
        <v>14</v>
      </c>
      <c r="E45" s="58"/>
      <c r="F45" s="213" t="s">
        <v>40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8"/>
      <c r="C46" s="209"/>
      <c r="D46" s="211"/>
      <c r="E46" s="58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3"/>
      <c r="C47" s="204"/>
      <c r="D47" s="212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41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1"/>
      <c r="C49" s="2"/>
      <c r="D49" s="2"/>
      <c r="E49" s="2"/>
      <c r="F49" s="3"/>
      <c r="G49" s="5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3"/>
      <c r="AA49" s="26"/>
      <c r="AB49" s="191">
        <f>[1]Profesional!I39+[1]Profesional!H81</f>
        <v>0</v>
      </c>
      <c r="AC49" s="192"/>
      <c r="AD49" s="192"/>
      <c r="AE49" s="192"/>
      <c r="AF49" s="192"/>
      <c r="AG49" s="192"/>
      <c r="AH49" s="193"/>
    </row>
    <row r="50" spans="2:34" ht="16.5" customHeight="1" x14ac:dyDescent="0.35">
      <c r="B50" s="54" t="s">
        <v>42</v>
      </c>
      <c r="C50" s="200" t="s">
        <v>43</v>
      </c>
      <c r="D50" s="183"/>
      <c r="E50" s="183"/>
      <c r="F50" s="184"/>
      <c r="G50" s="55">
        <v>1</v>
      </c>
      <c r="H50" s="110" t="s">
        <v>44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26"/>
      <c r="AA50" s="57"/>
      <c r="AB50" s="194"/>
      <c r="AC50" s="195"/>
      <c r="AD50" s="195"/>
      <c r="AE50" s="195"/>
      <c r="AF50" s="195"/>
      <c r="AG50" s="195"/>
      <c r="AH50" s="196"/>
    </row>
    <row r="51" spans="2:34" ht="15.75" customHeight="1" x14ac:dyDescent="0.35">
      <c r="B51" s="59"/>
      <c r="C51" s="200" t="s">
        <v>45</v>
      </c>
      <c r="D51" s="183"/>
      <c r="E51" s="183"/>
      <c r="F51" s="184"/>
      <c r="G51" s="87"/>
      <c r="H51" s="88" t="s">
        <v>46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33"/>
      <c r="AA51" s="61"/>
      <c r="AB51" s="197"/>
      <c r="AC51" s="198"/>
      <c r="AD51" s="198"/>
      <c r="AE51" s="198"/>
      <c r="AF51" s="198"/>
      <c r="AG51" s="198"/>
      <c r="AH51" s="199"/>
    </row>
    <row r="52" spans="2:34" ht="20.25" customHeight="1" x14ac:dyDescent="0.35">
      <c r="B52" s="63"/>
      <c r="C52" s="182"/>
      <c r="D52" s="183"/>
      <c r="E52" s="183"/>
      <c r="F52" s="184"/>
      <c r="G52" s="64">
        <v>2</v>
      </c>
      <c r="H52" s="101" t="s">
        <v>47</v>
      </c>
      <c r="I52" s="102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67"/>
      <c r="AB52" s="148">
        <f>[1]Profesional!H124</f>
        <v>0</v>
      </c>
      <c r="AC52" s="149"/>
      <c r="AD52" s="149"/>
      <c r="AE52" s="149"/>
      <c r="AF52" s="149"/>
      <c r="AG52" s="149"/>
      <c r="AH52" s="150"/>
    </row>
    <row r="53" spans="2:34" ht="20.25" customHeight="1" x14ac:dyDescent="0.35">
      <c r="B53" s="63"/>
      <c r="C53" s="182"/>
      <c r="D53" s="183"/>
      <c r="E53" s="183"/>
      <c r="F53" s="184"/>
      <c r="G53" s="68">
        <v>3</v>
      </c>
      <c r="H53" s="101" t="s">
        <v>48</v>
      </c>
      <c r="I53" s="102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9"/>
      <c r="V53" s="69"/>
      <c r="W53" s="69"/>
      <c r="X53" s="69"/>
      <c r="Y53" s="69"/>
      <c r="Z53" s="66"/>
      <c r="AA53" s="67"/>
      <c r="AB53" s="148">
        <f>[1]Profesional!I181</f>
        <v>0</v>
      </c>
      <c r="AC53" s="149"/>
      <c r="AD53" s="149"/>
      <c r="AE53" s="149"/>
      <c r="AF53" s="149"/>
      <c r="AG53" s="149"/>
      <c r="AH53" s="150"/>
    </row>
    <row r="54" spans="2:34" ht="20.25" customHeight="1" x14ac:dyDescent="0.35">
      <c r="B54" s="63"/>
      <c r="C54" s="70"/>
      <c r="D54" s="71"/>
      <c r="E54" s="71"/>
      <c r="F54" s="72"/>
      <c r="G54" s="68">
        <v>4</v>
      </c>
      <c r="H54" s="73" t="s">
        <v>49</v>
      </c>
      <c r="I54" s="102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9"/>
      <c r="V54" s="69"/>
      <c r="W54" s="69"/>
      <c r="X54" s="69"/>
      <c r="Y54" s="69"/>
      <c r="Z54" s="66"/>
      <c r="AA54" s="67"/>
      <c r="AB54" s="148">
        <f>[1]Profesional!G198+[1]Profesional!G228+[1]Profesional!G244+[1]Profesional!H261</f>
        <v>35</v>
      </c>
      <c r="AC54" s="149"/>
      <c r="AD54" s="149"/>
      <c r="AE54" s="149"/>
      <c r="AF54" s="149"/>
      <c r="AG54" s="149"/>
      <c r="AH54" s="150"/>
    </row>
    <row r="55" spans="2:34" ht="17.25" customHeight="1" x14ac:dyDescent="0.35">
      <c r="B55" s="63"/>
      <c r="C55" s="182"/>
      <c r="D55" s="183"/>
      <c r="E55" s="183"/>
      <c r="F55" s="184"/>
      <c r="G55" s="151">
        <v>5</v>
      </c>
      <c r="H55" s="165" t="s">
        <v>50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7"/>
      <c r="AB55" s="185">
        <f>SUM(AB49:AH54)</f>
        <v>35</v>
      </c>
      <c r="AC55" s="186"/>
      <c r="AD55" s="186"/>
      <c r="AE55" s="186"/>
      <c r="AF55" s="186"/>
      <c r="AG55" s="186"/>
      <c r="AH55" s="187"/>
    </row>
    <row r="56" spans="2:34" ht="3.75" customHeight="1" x14ac:dyDescent="0.35">
      <c r="B56" s="23"/>
      <c r="C56" s="74"/>
      <c r="D56" s="74"/>
      <c r="E56" s="74"/>
      <c r="F56" s="75"/>
      <c r="G56" s="152"/>
      <c r="H56" s="168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70"/>
      <c r="AB56" s="188"/>
      <c r="AC56" s="189"/>
      <c r="AD56" s="189"/>
      <c r="AE56" s="189"/>
      <c r="AF56" s="189"/>
      <c r="AG56" s="189"/>
      <c r="AH56" s="190"/>
    </row>
    <row r="57" spans="2:34" ht="6" customHeight="1" x14ac:dyDescent="0.35">
      <c r="B57" s="1"/>
      <c r="C57" s="2"/>
      <c r="D57" s="2"/>
      <c r="E57" s="2"/>
      <c r="F57" s="3"/>
      <c r="G57" s="76"/>
      <c r="H57" s="7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78"/>
      <c r="AB57" s="148">
        <f>[1]Pembelajaran!H27</f>
        <v>8</v>
      </c>
      <c r="AC57" s="149"/>
      <c r="AD57" s="149"/>
      <c r="AE57" s="149"/>
      <c r="AF57" s="149"/>
      <c r="AG57" s="149"/>
      <c r="AH57" s="150"/>
    </row>
    <row r="58" spans="2:34" ht="20.25" customHeight="1" x14ac:dyDescent="0.35">
      <c r="B58" s="79" t="s">
        <v>51</v>
      </c>
      <c r="C58" s="17" t="s">
        <v>43</v>
      </c>
      <c r="D58" s="6"/>
      <c r="E58" s="6"/>
      <c r="F58" s="7"/>
      <c r="G58" s="87">
        <v>6</v>
      </c>
      <c r="H58" s="80" t="s">
        <v>52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148"/>
      <c r="AC58" s="149"/>
      <c r="AD58" s="149"/>
      <c r="AE58" s="149"/>
      <c r="AF58" s="149"/>
      <c r="AG58" s="149"/>
      <c r="AH58" s="150"/>
    </row>
    <row r="59" spans="2:34" ht="20.25" customHeight="1" x14ac:dyDescent="0.35">
      <c r="B59" s="83"/>
      <c r="C59" s="17" t="s">
        <v>53</v>
      </c>
      <c r="D59" s="6"/>
      <c r="E59" s="6"/>
      <c r="F59" s="7"/>
      <c r="G59" s="64">
        <v>7</v>
      </c>
      <c r="H59" s="73" t="s">
        <v>54</v>
      </c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148">
        <f>[1]Pembelajaran!G92+[1]Pembelajaran!G128</f>
        <v>0</v>
      </c>
      <c r="AC59" s="149"/>
      <c r="AD59" s="149"/>
      <c r="AE59" s="149"/>
      <c r="AF59" s="149"/>
      <c r="AG59" s="149"/>
      <c r="AH59" s="150"/>
    </row>
    <row r="60" spans="2:34" ht="18.75" customHeight="1" x14ac:dyDescent="0.35">
      <c r="B60" s="86"/>
      <c r="C60" s="6"/>
      <c r="D60" s="6"/>
      <c r="E60" s="6"/>
      <c r="F60" s="7"/>
      <c r="G60" s="151">
        <v>8</v>
      </c>
      <c r="H60" s="165" t="s">
        <v>55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7"/>
      <c r="AB60" s="172">
        <f>SUM(AB57:AH59)</f>
        <v>8</v>
      </c>
      <c r="AC60" s="173"/>
      <c r="AD60" s="173"/>
      <c r="AE60" s="173"/>
      <c r="AF60" s="173"/>
      <c r="AG60" s="173"/>
      <c r="AH60" s="174"/>
    </row>
    <row r="61" spans="2:34" ht="3.75" customHeight="1" x14ac:dyDescent="0.35">
      <c r="B61" s="23"/>
      <c r="C61" s="24"/>
      <c r="D61" s="24"/>
      <c r="E61" s="24"/>
      <c r="F61" s="25"/>
      <c r="G61" s="152"/>
      <c r="H61" s="168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70"/>
      <c r="AB61" s="172"/>
      <c r="AC61" s="173"/>
      <c r="AD61" s="173"/>
      <c r="AE61" s="173"/>
      <c r="AF61" s="173"/>
      <c r="AG61" s="173"/>
      <c r="AH61" s="174"/>
    </row>
    <row r="62" spans="2:34" ht="4.5" customHeight="1" x14ac:dyDescent="0.35">
      <c r="B62" s="1"/>
      <c r="C62" s="2"/>
      <c r="D62" s="2"/>
      <c r="E62" s="2"/>
      <c r="F62" s="3"/>
      <c r="G62" s="143">
        <v>9</v>
      </c>
      <c r="H62" s="175" t="s">
        <v>56</v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7"/>
      <c r="AB62" s="181">
        <f>'[1]Pengabdian Masy-Profesi'!I26</f>
        <v>0</v>
      </c>
      <c r="AC62" s="149"/>
      <c r="AD62" s="149"/>
      <c r="AE62" s="149"/>
      <c r="AF62" s="149"/>
      <c r="AG62" s="149"/>
      <c r="AH62" s="150"/>
    </row>
    <row r="63" spans="2:34" ht="16.5" customHeight="1" x14ac:dyDescent="0.35">
      <c r="B63" s="79" t="s">
        <v>57</v>
      </c>
      <c r="C63" s="17" t="s">
        <v>58</v>
      </c>
      <c r="D63" s="6"/>
      <c r="E63" s="6"/>
      <c r="F63" s="7"/>
      <c r="G63" s="144"/>
      <c r="H63" s="178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80"/>
      <c r="AB63" s="148"/>
      <c r="AC63" s="149"/>
      <c r="AD63" s="149"/>
      <c r="AE63" s="149"/>
      <c r="AF63" s="149"/>
      <c r="AG63" s="149"/>
      <c r="AH63" s="150"/>
    </row>
    <row r="64" spans="2:34" ht="18.75" customHeight="1" x14ac:dyDescent="0.35">
      <c r="B64" s="89"/>
      <c r="C64" s="17" t="s">
        <v>59</v>
      </c>
      <c r="D64" s="6"/>
      <c r="E64" s="6"/>
      <c r="F64" s="7"/>
      <c r="G64" s="64">
        <v>10</v>
      </c>
      <c r="H64" s="73" t="s">
        <v>60</v>
      </c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5"/>
      <c r="AB64" s="148">
        <f>'[1]Pengabdian Masy-Profesi'!H54</f>
        <v>0</v>
      </c>
      <c r="AC64" s="149"/>
      <c r="AD64" s="149"/>
      <c r="AE64" s="149"/>
      <c r="AF64" s="149"/>
      <c r="AG64" s="149"/>
      <c r="AH64" s="150"/>
    </row>
    <row r="65" spans="2:34" ht="20.25" customHeight="1" x14ac:dyDescent="0.35">
      <c r="B65" s="89"/>
      <c r="C65" s="17" t="s">
        <v>61</v>
      </c>
      <c r="D65" s="6"/>
      <c r="E65" s="6"/>
      <c r="F65" s="7"/>
      <c r="G65" s="64">
        <v>11</v>
      </c>
      <c r="H65" s="73" t="s">
        <v>62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148">
        <f>'[1]Pengabdian Masy-Profesi'!G89</f>
        <v>0</v>
      </c>
      <c r="AC65" s="149"/>
      <c r="AD65" s="149"/>
      <c r="AE65" s="149"/>
      <c r="AF65" s="149"/>
      <c r="AG65" s="149"/>
      <c r="AH65" s="150"/>
    </row>
    <row r="66" spans="2:34" ht="20.25" customHeight="1" x14ac:dyDescent="0.35">
      <c r="B66" s="86"/>
      <c r="C66" s="90"/>
      <c r="D66" s="6"/>
      <c r="E66" s="6"/>
      <c r="F66" s="7"/>
      <c r="G66" s="64">
        <v>12</v>
      </c>
      <c r="H66" s="73" t="s">
        <v>63</v>
      </c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5"/>
      <c r="AB66" s="148">
        <f>'[1]Pengabdian Masy-Profesi'!G125</f>
        <v>0</v>
      </c>
      <c r="AC66" s="149"/>
      <c r="AD66" s="149"/>
      <c r="AE66" s="149"/>
      <c r="AF66" s="149"/>
      <c r="AG66" s="149"/>
      <c r="AH66" s="150"/>
    </row>
    <row r="67" spans="2:34" ht="15" customHeight="1" x14ac:dyDescent="0.35">
      <c r="B67" s="91"/>
      <c r="C67" s="6"/>
      <c r="D67" s="6"/>
      <c r="E67" s="6"/>
      <c r="F67" s="7"/>
      <c r="G67" s="151">
        <v>13</v>
      </c>
      <c r="H67" s="165" t="s">
        <v>64</v>
      </c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7"/>
      <c r="AB67" s="171">
        <f>SUM(AB62:AH66)</f>
        <v>0</v>
      </c>
      <c r="AC67" s="157"/>
      <c r="AD67" s="157"/>
      <c r="AE67" s="157"/>
      <c r="AF67" s="157"/>
      <c r="AG67" s="157"/>
      <c r="AH67" s="158"/>
    </row>
    <row r="68" spans="2:34" ht="3.75" customHeight="1" x14ac:dyDescent="0.35">
      <c r="B68" s="23"/>
      <c r="C68" s="24"/>
      <c r="D68" s="24"/>
      <c r="E68" s="24"/>
      <c r="F68" s="25"/>
      <c r="G68" s="152"/>
      <c r="H68" s="168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70"/>
      <c r="AB68" s="156"/>
      <c r="AC68" s="157"/>
      <c r="AD68" s="157"/>
      <c r="AE68" s="157"/>
      <c r="AF68" s="157"/>
      <c r="AG68" s="157"/>
      <c r="AH68" s="158"/>
    </row>
    <row r="69" spans="2:34" ht="20.25" customHeight="1" x14ac:dyDescent="0.35">
      <c r="B69" s="92" t="s">
        <v>65</v>
      </c>
      <c r="C69" s="93" t="s">
        <v>58</v>
      </c>
      <c r="D69" s="2"/>
      <c r="E69" s="2"/>
      <c r="F69" s="3"/>
      <c r="G69" s="64">
        <v>14</v>
      </c>
      <c r="H69" s="73" t="s">
        <v>66</v>
      </c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84"/>
      <c r="AA69" s="85"/>
      <c r="AB69" s="148">
        <f>'[1]Publikasi '!J17</f>
        <v>0</v>
      </c>
      <c r="AC69" s="149"/>
      <c r="AD69" s="149"/>
      <c r="AE69" s="149"/>
      <c r="AF69" s="149"/>
      <c r="AG69" s="149"/>
      <c r="AH69" s="150"/>
    </row>
    <row r="70" spans="2:34" ht="20.25" customHeight="1" x14ac:dyDescent="0.35">
      <c r="B70" s="89"/>
      <c r="C70" s="17" t="s">
        <v>67</v>
      </c>
      <c r="D70" s="6"/>
      <c r="E70" s="6"/>
      <c r="F70" s="7"/>
      <c r="G70" s="64">
        <v>15</v>
      </c>
      <c r="H70" s="73" t="s">
        <v>68</v>
      </c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84"/>
      <c r="AA70" s="85"/>
      <c r="AB70" s="148">
        <f>'[1]Publikasi '!I45</f>
        <v>0</v>
      </c>
      <c r="AC70" s="149"/>
      <c r="AD70" s="149"/>
      <c r="AE70" s="149"/>
      <c r="AF70" s="149"/>
      <c r="AG70" s="149"/>
      <c r="AH70" s="150"/>
    </row>
    <row r="71" spans="2:34" ht="20.25" customHeight="1" x14ac:dyDescent="0.35">
      <c r="B71" s="91"/>
      <c r="C71" s="90"/>
      <c r="D71" s="6"/>
      <c r="E71" s="6"/>
      <c r="F71" s="7"/>
      <c r="G71" s="64">
        <v>16</v>
      </c>
      <c r="H71" s="73" t="s">
        <v>69</v>
      </c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84"/>
      <c r="AA71" s="85"/>
      <c r="AB71" s="148">
        <f>'[1]Publikasi '!I61</f>
        <v>0</v>
      </c>
      <c r="AC71" s="149"/>
      <c r="AD71" s="149"/>
      <c r="AE71" s="149"/>
      <c r="AF71" s="149"/>
      <c r="AG71" s="149"/>
      <c r="AH71" s="150"/>
    </row>
    <row r="72" spans="2:34" ht="20.25" customHeight="1" x14ac:dyDescent="0.35">
      <c r="B72" s="91"/>
      <c r="C72" s="90"/>
      <c r="D72" s="6"/>
      <c r="E72" s="6"/>
      <c r="F72" s="7"/>
      <c r="G72" s="64">
        <v>17</v>
      </c>
      <c r="H72" s="73" t="s">
        <v>70</v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84"/>
      <c r="AA72" s="85"/>
      <c r="AB72" s="148">
        <f>'[1]Publikasi '!G83</f>
        <v>0</v>
      </c>
      <c r="AC72" s="149"/>
      <c r="AD72" s="149"/>
      <c r="AE72" s="149"/>
      <c r="AF72" s="149"/>
      <c r="AG72" s="149"/>
      <c r="AH72" s="150"/>
    </row>
    <row r="73" spans="2:34" ht="16.5" customHeight="1" x14ac:dyDescent="0.35">
      <c r="B73" s="91"/>
      <c r="C73" s="90"/>
      <c r="D73" s="6"/>
      <c r="E73" s="6"/>
      <c r="F73" s="7"/>
      <c r="G73" s="95">
        <v>18</v>
      </c>
      <c r="H73" s="96" t="s">
        <v>71</v>
      </c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  <c r="AA73" s="99"/>
      <c r="AB73" s="148">
        <f>'[1]Publikasi '!F100+'[1]Publikasi '!F118+'[1]Publikasi '!F136+'[1]Publikasi '!G154</f>
        <v>0</v>
      </c>
      <c r="AC73" s="149"/>
      <c r="AD73" s="149"/>
      <c r="AE73" s="149"/>
      <c r="AF73" s="149"/>
      <c r="AG73" s="149"/>
      <c r="AH73" s="150"/>
    </row>
    <row r="74" spans="2:34" ht="18" customHeight="1" x14ac:dyDescent="0.35">
      <c r="B74" s="86"/>
      <c r="C74" s="6"/>
      <c r="D74" s="6"/>
      <c r="E74" s="6"/>
      <c r="F74" s="7"/>
      <c r="G74" s="87"/>
      <c r="H74" s="80" t="s">
        <v>72</v>
      </c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81"/>
      <c r="AA74" s="82"/>
      <c r="AB74" s="148"/>
      <c r="AC74" s="149"/>
      <c r="AD74" s="149"/>
      <c r="AE74" s="149"/>
      <c r="AF74" s="149"/>
      <c r="AG74" s="149"/>
      <c r="AH74" s="150"/>
    </row>
    <row r="75" spans="2:34" ht="16.5" customHeight="1" x14ac:dyDescent="0.35">
      <c r="B75" s="86"/>
      <c r="C75" s="6"/>
      <c r="D75" s="6"/>
      <c r="E75" s="6"/>
      <c r="F75" s="7"/>
      <c r="G75" s="151">
        <v>19</v>
      </c>
      <c r="H75" s="153" t="s">
        <v>73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5"/>
      <c r="AB75" s="159">
        <f>SUM(AB69:AH74)</f>
        <v>0</v>
      </c>
      <c r="AC75" s="160"/>
      <c r="AD75" s="160"/>
      <c r="AE75" s="160"/>
      <c r="AF75" s="160"/>
      <c r="AG75" s="160"/>
      <c r="AH75" s="161"/>
    </row>
    <row r="76" spans="2:34" ht="6" customHeight="1" x14ac:dyDescent="0.35">
      <c r="B76" s="23"/>
      <c r="C76" s="24"/>
      <c r="D76" s="24"/>
      <c r="E76" s="24"/>
      <c r="F76" s="25"/>
      <c r="G76" s="152"/>
      <c r="H76" s="153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62"/>
      <c r="AC76" s="163"/>
      <c r="AD76" s="163"/>
      <c r="AE76" s="163"/>
      <c r="AF76" s="163"/>
      <c r="AG76" s="163"/>
      <c r="AH76" s="164"/>
    </row>
    <row r="77" spans="2:34" ht="6" customHeight="1" x14ac:dyDescent="0.35">
      <c r="B77" s="86"/>
      <c r="C77" s="6"/>
      <c r="D77" s="6"/>
      <c r="E77" s="6"/>
      <c r="F77" s="7"/>
      <c r="G77" s="143">
        <v>20</v>
      </c>
      <c r="H77" s="145" t="s">
        <v>74</v>
      </c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7"/>
      <c r="AB77" s="148">
        <f>'[1]Pengembangan Ilmu'!G18</f>
        <v>0</v>
      </c>
      <c r="AC77" s="149"/>
      <c r="AD77" s="149"/>
      <c r="AE77" s="149"/>
      <c r="AF77" s="149"/>
      <c r="AG77" s="149"/>
      <c r="AH77" s="150"/>
    </row>
    <row r="78" spans="2:34" ht="16.5" customHeight="1" x14ac:dyDescent="0.35">
      <c r="B78" s="103" t="s">
        <v>75</v>
      </c>
      <c r="C78" s="90" t="s">
        <v>43</v>
      </c>
      <c r="D78" s="90"/>
      <c r="E78" s="90"/>
      <c r="F78" s="104"/>
      <c r="G78" s="144"/>
      <c r="H78" s="145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148"/>
      <c r="AC78" s="149"/>
      <c r="AD78" s="149"/>
      <c r="AE78" s="149"/>
      <c r="AF78" s="149"/>
      <c r="AG78" s="149"/>
      <c r="AH78" s="150"/>
    </row>
    <row r="79" spans="2:34" ht="20.25" customHeight="1" x14ac:dyDescent="0.35">
      <c r="B79" s="105"/>
      <c r="C79" s="90" t="s">
        <v>76</v>
      </c>
      <c r="D79" s="90"/>
      <c r="E79" s="90"/>
      <c r="F79" s="104"/>
      <c r="G79" s="64">
        <v>21</v>
      </c>
      <c r="H79" s="73" t="s">
        <v>77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5"/>
      <c r="AB79" s="148">
        <f>'[1]Pengembangan Ilmu'!H44</f>
        <v>0</v>
      </c>
      <c r="AC79" s="149"/>
      <c r="AD79" s="149"/>
      <c r="AE79" s="149"/>
      <c r="AF79" s="149"/>
      <c r="AG79" s="149"/>
      <c r="AH79" s="150"/>
    </row>
    <row r="80" spans="2:34" ht="17.25" customHeight="1" x14ac:dyDescent="0.35">
      <c r="B80" s="105"/>
      <c r="C80" s="90" t="s">
        <v>78</v>
      </c>
      <c r="D80" s="90"/>
      <c r="E80" s="90"/>
      <c r="F80" s="104"/>
      <c r="G80" s="151">
        <v>22</v>
      </c>
      <c r="H80" s="153" t="s">
        <v>79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5"/>
      <c r="AB80" s="156">
        <f>SUM(AB77:AH79)</f>
        <v>0</v>
      </c>
      <c r="AC80" s="157"/>
      <c r="AD80" s="157"/>
      <c r="AE80" s="157"/>
      <c r="AF80" s="157"/>
      <c r="AG80" s="157"/>
      <c r="AH80" s="158"/>
    </row>
    <row r="81" spans="2:34" ht="6" customHeight="1" x14ac:dyDescent="0.35">
      <c r="B81" s="106"/>
      <c r="C81" s="107"/>
      <c r="D81" s="107"/>
      <c r="E81" s="107"/>
      <c r="F81" s="108"/>
      <c r="G81" s="152"/>
      <c r="H81" s="153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  <c r="AB81" s="156"/>
      <c r="AC81" s="157"/>
      <c r="AD81" s="157"/>
      <c r="AE81" s="157"/>
      <c r="AF81" s="157"/>
      <c r="AG81" s="157"/>
      <c r="AH81" s="158"/>
    </row>
    <row r="82" spans="2:34" ht="6" customHeight="1" x14ac:dyDescent="0.35">
      <c r="B82" s="63"/>
      <c r="C82" s="109"/>
      <c r="D82" s="6"/>
      <c r="E82" s="6"/>
      <c r="F82" s="7"/>
      <c r="G82" s="7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78"/>
    </row>
    <row r="83" spans="2:34" ht="15.75" customHeight="1" x14ac:dyDescent="0.35">
      <c r="B83" s="83" t="s">
        <v>80</v>
      </c>
      <c r="C83" s="17" t="s">
        <v>81</v>
      </c>
      <c r="D83" s="6"/>
      <c r="E83" s="6"/>
      <c r="F83" s="7"/>
      <c r="G83" s="135" t="s">
        <v>82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</row>
    <row r="84" spans="2:34" ht="15" customHeight="1" x14ac:dyDescent="0.35">
      <c r="B84" s="86"/>
      <c r="C84" s="111" t="s">
        <v>83</v>
      </c>
      <c r="D84" s="6"/>
      <c r="E84" s="6"/>
      <c r="F84" s="7"/>
      <c r="G84" s="135" t="s">
        <v>84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/>
    </row>
    <row r="85" spans="2:34" ht="15.75" customHeight="1" x14ac:dyDescent="0.35">
      <c r="B85" s="86"/>
      <c r="C85" s="6"/>
      <c r="D85" s="6"/>
      <c r="E85" s="6"/>
      <c r="F85" s="7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/>
    </row>
    <row r="86" spans="2:34" ht="15" customHeight="1" x14ac:dyDescent="0.35">
      <c r="B86" s="86"/>
      <c r="C86" s="6"/>
      <c r="D86" s="6"/>
      <c r="E86" s="6"/>
      <c r="F86" s="7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/>
    </row>
    <row r="87" spans="2:34" ht="6" customHeight="1" x14ac:dyDescent="0.35">
      <c r="B87" s="86"/>
      <c r="C87" s="6"/>
      <c r="D87" s="6"/>
      <c r="E87" s="6"/>
      <c r="F87" s="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4"/>
    </row>
    <row r="88" spans="2:34" ht="15" customHeight="1" x14ac:dyDescent="0.35">
      <c r="B88" s="86"/>
      <c r="C88" s="6"/>
      <c r="D88" s="6"/>
      <c r="E88" s="6"/>
      <c r="F88" s="7"/>
      <c r="G88" s="138" t="s">
        <v>101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40"/>
    </row>
    <row r="89" spans="2:34" ht="8.25" customHeight="1" x14ac:dyDescent="0.35">
      <c r="B89" s="86"/>
      <c r="C89" s="6"/>
      <c r="D89" s="6"/>
      <c r="E89" s="6"/>
      <c r="F89" s="7"/>
      <c r="G89" s="115"/>
      <c r="H89" s="116"/>
      <c r="I89" s="116"/>
      <c r="J89" s="116"/>
      <c r="K89" s="116"/>
      <c r="L89" s="116"/>
      <c r="M89" s="116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16"/>
      <c r="Y89" s="141"/>
      <c r="Z89" s="141"/>
      <c r="AA89" s="141"/>
      <c r="AB89" s="141"/>
      <c r="AC89" s="141"/>
      <c r="AD89" s="141"/>
      <c r="AE89" s="141"/>
      <c r="AF89" s="141"/>
      <c r="AG89" s="141"/>
      <c r="AH89" s="142"/>
    </row>
    <row r="90" spans="2:34" ht="18" customHeight="1" x14ac:dyDescent="0.35">
      <c r="B90" s="86"/>
      <c r="C90" s="6"/>
      <c r="D90" s="6"/>
      <c r="E90" s="6"/>
      <c r="F90" s="7"/>
      <c r="G90" s="115" t="s">
        <v>86</v>
      </c>
      <c r="H90" s="116"/>
      <c r="I90" s="116"/>
      <c r="J90" s="116"/>
      <c r="K90" s="116"/>
      <c r="L90" s="117"/>
      <c r="M90" s="116"/>
      <c r="N90" s="116" t="s">
        <v>14</v>
      </c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8"/>
    </row>
    <row r="91" spans="2:34" ht="15" customHeight="1" x14ac:dyDescent="0.35">
      <c r="B91" s="86"/>
      <c r="C91" s="6"/>
      <c r="D91" s="6"/>
      <c r="E91" s="6"/>
      <c r="F91" s="7"/>
      <c r="G91" s="115"/>
      <c r="H91" s="116"/>
      <c r="I91" s="116"/>
      <c r="J91" s="116"/>
      <c r="K91" s="116"/>
      <c r="L91" s="117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8"/>
    </row>
    <row r="92" spans="2:34" ht="15" customHeight="1" x14ac:dyDescent="0.35">
      <c r="B92" s="86"/>
      <c r="C92" s="6"/>
      <c r="D92" s="6"/>
      <c r="E92" s="6"/>
      <c r="F92" s="7"/>
      <c r="G92" s="115"/>
      <c r="H92" s="116"/>
      <c r="I92" s="116"/>
      <c r="J92" s="116"/>
      <c r="K92" s="116"/>
      <c r="L92" s="117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8"/>
    </row>
    <row r="93" spans="2:34" ht="15" customHeight="1" x14ac:dyDescent="0.35">
      <c r="B93" s="86"/>
      <c r="C93" s="6"/>
      <c r="D93" s="6"/>
      <c r="E93" s="6"/>
      <c r="F93" s="7"/>
      <c r="G93" s="115" t="s">
        <v>87</v>
      </c>
      <c r="H93" s="116"/>
      <c r="I93" s="116"/>
      <c r="J93" s="116"/>
      <c r="K93" s="116"/>
      <c r="L93" s="117"/>
      <c r="M93" s="116"/>
      <c r="N93" s="116" t="s">
        <v>88</v>
      </c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8"/>
    </row>
    <row r="94" spans="2:34" ht="12.75" customHeight="1" x14ac:dyDescent="0.35">
      <c r="B94" s="86"/>
      <c r="C94" s="6"/>
      <c r="D94" s="6"/>
      <c r="E94" s="6"/>
      <c r="F94" s="7"/>
      <c r="G94" s="115"/>
      <c r="H94" s="116"/>
      <c r="I94" s="116"/>
      <c r="J94" s="116"/>
      <c r="K94" s="116"/>
      <c r="L94" s="117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/>
    </row>
    <row r="95" spans="2:34" ht="12.75" customHeight="1" x14ac:dyDescent="0.35">
      <c r="B95" s="86"/>
      <c r="C95" s="6"/>
      <c r="D95" s="6"/>
      <c r="E95" s="6"/>
      <c r="F95" s="7"/>
      <c r="G95" s="26" t="s">
        <v>89</v>
      </c>
      <c r="H95" s="116"/>
      <c r="I95" s="116"/>
      <c r="J95" s="116"/>
      <c r="K95" s="116"/>
      <c r="L95" s="117"/>
      <c r="M95" s="116"/>
      <c r="N95" s="116" t="s">
        <v>90</v>
      </c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8"/>
    </row>
    <row r="96" spans="2:34" ht="7.5" customHeight="1" x14ac:dyDescent="0.35">
      <c r="B96" s="23"/>
      <c r="C96" s="24"/>
      <c r="D96" s="24"/>
      <c r="E96" s="24"/>
      <c r="F96" s="25"/>
      <c r="G96" s="5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61"/>
    </row>
    <row r="97" spans="2:34" ht="6" customHeight="1" x14ac:dyDescent="0.35">
      <c r="B97" s="1"/>
      <c r="C97" s="2"/>
      <c r="D97" s="2"/>
      <c r="E97" s="2"/>
      <c r="F97" s="2"/>
      <c r="G97" s="7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78"/>
    </row>
    <row r="98" spans="2:34" ht="20.25" customHeight="1" x14ac:dyDescent="0.35">
      <c r="B98" s="91" t="s">
        <v>91</v>
      </c>
      <c r="C98" s="90" t="s">
        <v>92</v>
      </c>
      <c r="D98" s="119"/>
      <c r="E98" s="6"/>
      <c r="F98" s="6"/>
      <c r="G98" s="120" t="s">
        <v>93</v>
      </c>
      <c r="H98" s="121" t="s">
        <v>94</v>
      </c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2"/>
    </row>
    <row r="99" spans="2:34" ht="20.25" customHeight="1" x14ac:dyDescent="0.35">
      <c r="B99" s="91"/>
      <c r="C99" s="90"/>
      <c r="D99" s="119"/>
      <c r="E99" s="6"/>
      <c r="F99" s="6"/>
      <c r="G99" s="123" t="s">
        <v>95</v>
      </c>
      <c r="H99" s="26" t="s">
        <v>96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7"/>
    </row>
    <row r="100" spans="2:34" ht="6" customHeight="1" x14ac:dyDescent="0.35">
      <c r="B100" s="23"/>
      <c r="C100" s="24"/>
      <c r="D100" s="24"/>
      <c r="E100" s="24"/>
      <c r="F100" s="24"/>
      <c r="G100" s="131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3"/>
    </row>
    <row r="101" spans="2:34" ht="20.25" customHeight="1" x14ac:dyDescent="0.35">
      <c r="G101" s="124"/>
      <c r="H101" s="124"/>
      <c r="I101" s="124"/>
      <c r="J101" s="124"/>
      <c r="K101" s="124"/>
      <c r="L101" s="124"/>
      <c r="M101" s="12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2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4"/>
      <c r="H104" s="124"/>
      <c r="I104" s="124"/>
      <c r="J104" s="124"/>
      <c r="K104" s="124"/>
      <c r="N104" s="125"/>
    </row>
    <row r="105" spans="2:34" ht="20.25" customHeight="1" x14ac:dyDescent="0.35">
      <c r="G105" s="124"/>
      <c r="H105" s="124"/>
      <c r="I105" s="124"/>
      <c r="J105" s="124"/>
      <c r="K105" s="124"/>
      <c r="L105" s="125"/>
    </row>
    <row r="106" spans="2:34" ht="20.25" customHeight="1" x14ac:dyDescent="0.35">
      <c r="G106" s="124"/>
      <c r="H106" s="124"/>
      <c r="I106" s="124"/>
      <c r="J106" s="124"/>
      <c r="K106" s="124"/>
      <c r="L106" s="125"/>
    </row>
    <row r="107" spans="2:34" ht="20.25" customHeight="1" x14ac:dyDescent="0.35">
      <c r="G107" s="124"/>
      <c r="H107" s="124"/>
      <c r="I107" s="124"/>
      <c r="J107" s="124"/>
      <c r="K107" s="124"/>
      <c r="L107" s="125"/>
    </row>
    <row r="108" spans="2:34" ht="20.25" customHeight="1" x14ac:dyDescent="0.35">
      <c r="G108" s="124"/>
      <c r="H108" s="124"/>
      <c r="I108" s="124"/>
      <c r="J108" s="124"/>
      <c r="K108" s="124"/>
      <c r="N108" s="125"/>
    </row>
    <row r="109" spans="2:34" ht="20.25" customHeight="1" x14ac:dyDescent="0.35">
      <c r="G109" s="124"/>
      <c r="H109" s="124"/>
      <c r="I109" s="124"/>
      <c r="J109" s="124"/>
      <c r="K109" s="124"/>
      <c r="L109" s="125"/>
    </row>
    <row r="110" spans="2:34" ht="20.25" customHeight="1" x14ac:dyDescent="0.35">
      <c r="G110" s="124"/>
      <c r="H110" s="124"/>
      <c r="I110" s="124"/>
      <c r="J110" s="124"/>
      <c r="K110" s="124"/>
      <c r="N110" s="125"/>
    </row>
    <row r="111" spans="2:34" ht="6" customHeight="1" x14ac:dyDescent="0.35"/>
    <row r="123" spans="2:34" ht="6" customHeight="1" x14ac:dyDescent="0.35"/>
    <row r="124" spans="2:34" ht="20.25" customHeight="1" x14ac:dyDescent="0.35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</row>
    <row r="125" spans="2:34" x14ac:dyDescent="0.35">
      <c r="B125" s="124"/>
      <c r="C125" s="124"/>
      <c r="D125" s="124"/>
      <c r="E125" s="124"/>
      <c r="F125" s="124"/>
      <c r="G125" s="124"/>
      <c r="H125" s="124"/>
    </row>
    <row r="126" spans="2:34" ht="20.25" customHeight="1" x14ac:dyDescent="0.35">
      <c r="B126" s="125"/>
      <c r="C126" s="127"/>
      <c r="D126" s="127"/>
      <c r="E126" s="127"/>
      <c r="F126" s="127"/>
      <c r="G126" s="127"/>
      <c r="H126" s="128"/>
      <c r="I126" s="129"/>
    </row>
    <row r="127" spans="2:34" ht="12" customHeight="1" x14ac:dyDescent="0.35">
      <c r="B127" s="125"/>
      <c r="C127" s="127"/>
      <c r="D127" s="127"/>
      <c r="E127" s="127"/>
      <c r="F127" s="127"/>
      <c r="G127" s="127"/>
      <c r="H127" s="128"/>
    </row>
    <row r="128" spans="2:34" ht="20.25" customHeight="1" x14ac:dyDescent="0.35">
      <c r="B128" s="125"/>
      <c r="C128" s="127"/>
      <c r="D128" s="127"/>
      <c r="E128" s="127"/>
      <c r="F128" s="127"/>
      <c r="G128" s="127"/>
      <c r="H128" s="128"/>
      <c r="I128" s="129"/>
    </row>
    <row r="129" spans="2:9" ht="12" customHeight="1" x14ac:dyDescent="0.35">
      <c r="B129" s="125"/>
      <c r="C129" s="127"/>
      <c r="D129" s="127"/>
      <c r="E129" s="127"/>
      <c r="F129" s="127"/>
      <c r="G129" s="127"/>
      <c r="H129" s="128"/>
    </row>
    <row r="130" spans="2:9" ht="20.25" customHeight="1" x14ac:dyDescent="0.35">
      <c r="B130" s="125"/>
      <c r="C130" s="127"/>
      <c r="D130" s="127"/>
      <c r="E130" s="127"/>
      <c r="F130" s="127"/>
      <c r="G130" s="127"/>
      <c r="H130" s="128"/>
      <c r="I130" s="129"/>
    </row>
    <row r="131" spans="2:9" ht="12" customHeight="1" x14ac:dyDescent="0.35">
      <c r="B131" s="125"/>
      <c r="C131" s="127"/>
      <c r="D131" s="127"/>
      <c r="E131" s="127"/>
      <c r="F131" s="127"/>
      <c r="G131" s="127"/>
      <c r="H131" s="128"/>
    </row>
    <row r="132" spans="2:9" ht="20.25" customHeight="1" x14ac:dyDescent="0.35">
      <c r="B132" s="125"/>
      <c r="C132" s="127"/>
      <c r="D132" s="127"/>
      <c r="E132" s="127"/>
      <c r="F132" s="127"/>
      <c r="G132" s="127"/>
      <c r="H132" s="128"/>
      <c r="I132" s="129"/>
    </row>
    <row r="133" spans="2:9" ht="12" customHeight="1" x14ac:dyDescent="0.35">
      <c r="B133" s="124"/>
      <c r="C133" s="124"/>
      <c r="D133" s="124"/>
      <c r="E133" s="124"/>
      <c r="F133" s="124"/>
      <c r="G133" s="124"/>
    </row>
    <row r="134" spans="2:9" ht="20.25" customHeight="1" x14ac:dyDescent="0.35">
      <c r="B134" s="124"/>
      <c r="C134" s="124"/>
      <c r="D134" s="124"/>
      <c r="E134" s="124"/>
      <c r="F134" s="124"/>
      <c r="G134" s="124"/>
      <c r="I134" s="129"/>
    </row>
    <row r="135" spans="2:9" ht="12" customHeight="1" x14ac:dyDescent="0.35">
      <c r="I135" s="129"/>
    </row>
    <row r="136" spans="2:9" ht="20.25" customHeight="1" x14ac:dyDescent="0.35">
      <c r="B136" s="124"/>
      <c r="C136" s="124"/>
      <c r="D136" s="124"/>
      <c r="E136" s="124"/>
      <c r="F136" s="124"/>
      <c r="I136" s="129"/>
    </row>
    <row r="137" spans="2:9" ht="12" customHeight="1" x14ac:dyDescent="0.35">
      <c r="B137" s="124"/>
      <c r="C137" s="124"/>
      <c r="D137" s="124"/>
      <c r="E137" s="124"/>
      <c r="F137" s="124"/>
      <c r="I137" s="129"/>
    </row>
    <row r="138" spans="2:9" ht="20.25" customHeight="1" x14ac:dyDescent="0.35">
      <c r="B138" s="124"/>
      <c r="C138" s="124"/>
      <c r="D138" s="124"/>
      <c r="E138" s="124"/>
      <c r="F138" s="124"/>
      <c r="I138" s="129"/>
    </row>
    <row r="139" spans="2:9" ht="12" customHeight="1" x14ac:dyDescent="0.35">
      <c r="B139" s="124"/>
      <c r="C139" s="124"/>
      <c r="D139" s="124"/>
      <c r="E139" s="124"/>
      <c r="F139" s="124"/>
      <c r="I139" s="129"/>
    </row>
    <row r="140" spans="2:9" ht="20.25" customHeight="1" x14ac:dyDescent="0.35">
      <c r="B140" s="124"/>
      <c r="C140" s="124"/>
      <c r="D140" s="124"/>
      <c r="E140" s="124"/>
      <c r="F140" s="124"/>
      <c r="I140" s="12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4"/>
      <c r="C145" s="124"/>
      <c r="D145" s="124"/>
      <c r="E145" s="124"/>
      <c r="F145" s="124"/>
      <c r="I145" s="129"/>
    </row>
    <row r="146" spans="2:34" ht="6" customHeight="1" x14ac:dyDescent="0.35"/>
    <row r="147" spans="2:34" ht="6" customHeight="1" x14ac:dyDescent="0.35"/>
    <row r="148" spans="2:34" x14ac:dyDescent="0.35">
      <c r="B148" s="130"/>
      <c r="C148" s="124"/>
      <c r="I148" s="12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4"/>
    </row>
    <row r="152" spans="2:34" ht="6" customHeight="1" x14ac:dyDescent="0.35"/>
    <row r="154" spans="2:34" ht="20.25" customHeight="1" x14ac:dyDescent="0.35"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8"/>
    </row>
    <row r="155" spans="2:34" ht="20.25" customHeight="1" x14ac:dyDescent="0.35"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8"/>
    </row>
    <row r="156" spans="2:34" ht="20.25" customHeight="1" x14ac:dyDescent="0.35"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8"/>
    </row>
    <row r="157" spans="2:34" ht="20.25" customHeight="1" x14ac:dyDescent="0.35"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8"/>
    </row>
    <row r="158" spans="2:34" x14ac:dyDescent="0.35"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0AFF3F65-BA7D-4078-B0F4-30B8EEF1F5C0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F6572-75F9-4B11-B4AF-CA4E4F80D832}">
  <sheetPr>
    <tabColor theme="1"/>
  </sheetPr>
  <dimension ref="B2:AM158"/>
  <sheetViews>
    <sheetView showGridLines="0" topLeftCell="A66" zoomScale="75" zoomScaleNormal="75" workbookViewId="0">
      <selection activeCell="AJ79" sqref="AJ7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38" width="9.1796875" style="4" customWidth="1"/>
    <col min="39" max="39" width="22.81640625" style="4" customWidth="1"/>
    <col min="40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294" width="9.1796875" style="4"/>
    <col min="295" max="295" width="22.81640625" style="4" customWidth="1"/>
    <col min="296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550" width="9.1796875" style="4"/>
    <col min="551" max="551" width="22.81640625" style="4" customWidth="1"/>
    <col min="552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806" width="9.1796875" style="4"/>
    <col min="807" max="807" width="22.81640625" style="4" customWidth="1"/>
    <col min="808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062" width="9.1796875" style="4"/>
    <col min="1063" max="1063" width="22.81640625" style="4" customWidth="1"/>
    <col min="1064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318" width="9.1796875" style="4"/>
    <col min="1319" max="1319" width="22.81640625" style="4" customWidth="1"/>
    <col min="1320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574" width="9.1796875" style="4"/>
    <col min="1575" max="1575" width="22.81640625" style="4" customWidth="1"/>
    <col min="1576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1830" width="9.1796875" style="4"/>
    <col min="1831" max="1831" width="22.81640625" style="4" customWidth="1"/>
    <col min="1832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086" width="9.1796875" style="4"/>
    <col min="2087" max="2087" width="22.81640625" style="4" customWidth="1"/>
    <col min="2088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342" width="9.1796875" style="4"/>
    <col min="2343" max="2343" width="22.81640625" style="4" customWidth="1"/>
    <col min="2344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598" width="9.1796875" style="4"/>
    <col min="2599" max="2599" width="22.81640625" style="4" customWidth="1"/>
    <col min="2600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2854" width="9.1796875" style="4"/>
    <col min="2855" max="2855" width="22.81640625" style="4" customWidth="1"/>
    <col min="2856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110" width="9.1796875" style="4"/>
    <col min="3111" max="3111" width="22.81640625" style="4" customWidth="1"/>
    <col min="3112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366" width="9.1796875" style="4"/>
    <col min="3367" max="3367" width="22.81640625" style="4" customWidth="1"/>
    <col min="3368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622" width="9.1796875" style="4"/>
    <col min="3623" max="3623" width="22.81640625" style="4" customWidth="1"/>
    <col min="3624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3878" width="9.1796875" style="4"/>
    <col min="3879" max="3879" width="22.81640625" style="4" customWidth="1"/>
    <col min="3880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134" width="9.1796875" style="4"/>
    <col min="4135" max="4135" width="22.81640625" style="4" customWidth="1"/>
    <col min="4136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390" width="9.1796875" style="4"/>
    <col min="4391" max="4391" width="22.81640625" style="4" customWidth="1"/>
    <col min="4392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646" width="9.1796875" style="4"/>
    <col min="4647" max="4647" width="22.81640625" style="4" customWidth="1"/>
    <col min="4648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4902" width="9.1796875" style="4"/>
    <col min="4903" max="4903" width="22.81640625" style="4" customWidth="1"/>
    <col min="4904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158" width="9.1796875" style="4"/>
    <col min="5159" max="5159" width="22.81640625" style="4" customWidth="1"/>
    <col min="5160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414" width="9.1796875" style="4"/>
    <col min="5415" max="5415" width="22.81640625" style="4" customWidth="1"/>
    <col min="5416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670" width="9.1796875" style="4"/>
    <col min="5671" max="5671" width="22.81640625" style="4" customWidth="1"/>
    <col min="5672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5926" width="9.1796875" style="4"/>
    <col min="5927" max="5927" width="22.81640625" style="4" customWidth="1"/>
    <col min="5928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182" width="9.1796875" style="4"/>
    <col min="6183" max="6183" width="22.81640625" style="4" customWidth="1"/>
    <col min="6184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438" width="9.1796875" style="4"/>
    <col min="6439" max="6439" width="22.81640625" style="4" customWidth="1"/>
    <col min="6440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694" width="9.1796875" style="4"/>
    <col min="6695" max="6695" width="22.81640625" style="4" customWidth="1"/>
    <col min="6696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6950" width="9.1796875" style="4"/>
    <col min="6951" max="6951" width="22.81640625" style="4" customWidth="1"/>
    <col min="6952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206" width="9.1796875" style="4"/>
    <col min="7207" max="7207" width="22.81640625" style="4" customWidth="1"/>
    <col min="7208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462" width="9.1796875" style="4"/>
    <col min="7463" max="7463" width="22.81640625" style="4" customWidth="1"/>
    <col min="7464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718" width="9.1796875" style="4"/>
    <col min="7719" max="7719" width="22.81640625" style="4" customWidth="1"/>
    <col min="7720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7974" width="9.1796875" style="4"/>
    <col min="7975" max="7975" width="22.81640625" style="4" customWidth="1"/>
    <col min="7976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230" width="9.1796875" style="4"/>
    <col min="8231" max="8231" width="22.81640625" style="4" customWidth="1"/>
    <col min="8232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486" width="9.1796875" style="4"/>
    <col min="8487" max="8487" width="22.81640625" style="4" customWidth="1"/>
    <col min="8488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742" width="9.1796875" style="4"/>
    <col min="8743" max="8743" width="22.81640625" style="4" customWidth="1"/>
    <col min="8744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8998" width="9.1796875" style="4"/>
    <col min="8999" max="8999" width="22.81640625" style="4" customWidth="1"/>
    <col min="9000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254" width="9.1796875" style="4"/>
    <col min="9255" max="9255" width="22.81640625" style="4" customWidth="1"/>
    <col min="9256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510" width="9.1796875" style="4"/>
    <col min="9511" max="9511" width="22.81640625" style="4" customWidth="1"/>
    <col min="9512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766" width="9.1796875" style="4"/>
    <col min="9767" max="9767" width="22.81640625" style="4" customWidth="1"/>
    <col min="9768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022" width="9.1796875" style="4"/>
    <col min="10023" max="10023" width="22.81640625" style="4" customWidth="1"/>
    <col min="10024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278" width="9.1796875" style="4"/>
    <col min="10279" max="10279" width="22.81640625" style="4" customWidth="1"/>
    <col min="10280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534" width="9.1796875" style="4"/>
    <col min="10535" max="10535" width="22.81640625" style="4" customWidth="1"/>
    <col min="10536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0790" width="9.1796875" style="4"/>
    <col min="10791" max="10791" width="22.81640625" style="4" customWidth="1"/>
    <col min="10792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046" width="9.1796875" style="4"/>
    <col min="11047" max="11047" width="22.81640625" style="4" customWidth="1"/>
    <col min="11048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302" width="9.1796875" style="4"/>
    <col min="11303" max="11303" width="22.81640625" style="4" customWidth="1"/>
    <col min="11304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558" width="9.1796875" style="4"/>
    <col min="11559" max="11559" width="22.81640625" style="4" customWidth="1"/>
    <col min="11560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1814" width="9.1796875" style="4"/>
    <col min="11815" max="11815" width="22.81640625" style="4" customWidth="1"/>
    <col min="11816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070" width="9.1796875" style="4"/>
    <col min="12071" max="12071" width="22.81640625" style="4" customWidth="1"/>
    <col min="12072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326" width="9.1796875" style="4"/>
    <col min="12327" max="12327" width="22.81640625" style="4" customWidth="1"/>
    <col min="12328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582" width="9.1796875" style="4"/>
    <col min="12583" max="12583" width="22.81640625" style="4" customWidth="1"/>
    <col min="12584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2838" width="9.1796875" style="4"/>
    <col min="12839" max="12839" width="22.81640625" style="4" customWidth="1"/>
    <col min="12840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094" width="9.1796875" style="4"/>
    <col min="13095" max="13095" width="22.81640625" style="4" customWidth="1"/>
    <col min="13096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350" width="9.1796875" style="4"/>
    <col min="13351" max="13351" width="22.81640625" style="4" customWidth="1"/>
    <col min="13352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606" width="9.1796875" style="4"/>
    <col min="13607" max="13607" width="22.81640625" style="4" customWidth="1"/>
    <col min="13608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3862" width="9.1796875" style="4"/>
    <col min="13863" max="13863" width="22.81640625" style="4" customWidth="1"/>
    <col min="13864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118" width="9.1796875" style="4"/>
    <col min="14119" max="14119" width="22.81640625" style="4" customWidth="1"/>
    <col min="14120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374" width="9.1796875" style="4"/>
    <col min="14375" max="14375" width="22.81640625" style="4" customWidth="1"/>
    <col min="14376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630" width="9.1796875" style="4"/>
    <col min="14631" max="14631" width="22.81640625" style="4" customWidth="1"/>
    <col min="14632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4886" width="9.1796875" style="4"/>
    <col min="14887" max="14887" width="22.81640625" style="4" customWidth="1"/>
    <col min="14888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142" width="9.1796875" style="4"/>
    <col min="15143" max="15143" width="22.81640625" style="4" customWidth="1"/>
    <col min="15144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398" width="9.1796875" style="4"/>
    <col min="15399" max="15399" width="22.81640625" style="4" customWidth="1"/>
    <col min="15400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654" width="9.1796875" style="4"/>
    <col min="15655" max="15655" width="22.81640625" style="4" customWidth="1"/>
    <col min="15656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5910" width="9.1796875" style="4"/>
    <col min="15911" max="15911" width="22.81640625" style="4" customWidth="1"/>
    <col min="15912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166" width="9.1796875" style="4"/>
    <col min="16167" max="16167" width="22.81640625" style="4" customWidth="1"/>
    <col min="16168" max="16384" width="9.1796875" style="4"/>
  </cols>
  <sheetData>
    <row r="2" spans="2:34" ht="6.75" customHeight="1" x14ac:dyDescent="0.35">
      <c r="B2" s="242"/>
      <c r="C2" s="24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44"/>
      <c r="C3" s="245"/>
      <c r="D3" s="248" t="s">
        <v>0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  <c r="U3" s="251" t="s">
        <v>1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3"/>
    </row>
    <row r="4" spans="2:34" ht="17.5" x14ac:dyDescent="0.35">
      <c r="B4" s="244"/>
      <c r="C4" s="245"/>
      <c r="D4" s="248" t="s">
        <v>2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44"/>
      <c r="C5" s="245"/>
      <c r="D5" s="254" t="s">
        <v>3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6"/>
      <c r="U5" s="257" t="s">
        <v>4</v>
      </c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9"/>
    </row>
    <row r="6" spans="2:34" ht="12" customHeight="1" x14ac:dyDescent="0.35">
      <c r="B6" s="244"/>
      <c r="C6" s="24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0" t="s">
        <v>5</v>
      </c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</row>
    <row r="7" spans="2:34" x14ac:dyDescent="0.35">
      <c r="B7" s="244"/>
      <c r="C7" s="24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63">
        <v>2</v>
      </c>
      <c r="W7" s="252"/>
      <c r="X7" s="264"/>
      <c r="Y7" s="232">
        <f>'[2]Form P2KB 01'!Y7:AA8</f>
        <v>0</v>
      </c>
      <c r="Z7" s="233"/>
      <c r="AA7" s="234"/>
      <c r="AB7" s="232">
        <v>1</v>
      </c>
      <c r="AC7" s="233"/>
      <c r="AD7" s="234"/>
      <c r="AE7" s="232">
        <v>9</v>
      </c>
      <c r="AF7" s="233"/>
      <c r="AG7" s="234"/>
      <c r="AH7" s="14"/>
    </row>
    <row r="8" spans="2:34" ht="7.5" customHeight="1" x14ac:dyDescent="0.35">
      <c r="B8" s="244"/>
      <c r="C8" s="24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65"/>
      <c r="W8" s="266"/>
      <c r="X8" s="267"/>
      <c r="Y8" s="235"/>
      <c r="Z8" s="236"/>
      <c r="AA8" s="237"/>
      <c r="AB8" s="235"/>
      <c r="AC8" s="236"/>
      <c r="AD8" s="237"/>
      <c r="AE8" s="235"/>
      <c r="AF8" s="236"/>
      <c r="AG8" s="237"/>
      <c r="AH8" s="14"/>
    </row>
    <row r="9" spans="2:34" ht="12.75" customHeight="1" x14ac:dyDescent="0.35">
      <c r="B9" s="244"/>
      <c r="C9" s="24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38" t="s">
        <v>9</v>
      </c>
      <c r="W9" s="238"/>
      <c r="X9" s="15"/>
      <c r="Y9" s="238" t="s">
        <v>10</v>
      </c>
      <c r="Z9" s="238"/>
      <c r="AA9" s="15"/>
      <c r="AB9" s="6"/>
      <c r="AC9" s="239" t="s">
        <v>9</v>
      </c>
      <c r="AD9" s="239"/>
      <c r="AE9" s="6"/>
      <c r="AF9" s="239" t="s">
        <v>10</v>
      </c>
      <c r="AG9" s="239"/>
      <c r="AH9" s="7"/>
    </row>
    <row r="10" spans="2:34" ht="13.5" customHeight="1" x14ac:dyDescent="0.35">
      <c r="B10" s="244"/>
      <c r="C10" s="24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v>9</v>
      </c>
      <c r="AA10" s="240" t="s">
        <v>12</v>
      </c>
      <c r="AB10" s="241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v>9</v>
      </c>
      <c r="AH10" s="7"/>
    </row>
    <row r="11" spans="2:34" ht="6" customHeight="1" x14ac:dyDescent="0.35">
      <c r="B11" s="246"/>
      <c r="C11" s="24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1" t="s">
        <v>13</v>
      </c>
      <c r="C12" s="202"/>
      <c r="D12" s="210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8"/>
      <c r="C13" s="209"/>
      <c r="D13" s="211"/>
      <c r="E13" s="26"/>
      <c r="F13" s="28">
        <f>'[2]Form P2KB 01'!F13</f>
        <v>1</v>
      </c>
      <c r="G13" s="28">
        <f>'[2]Form P2KB 01'!G13</f>
        <v>2</v>
      </c>
      <c r="H13" s="28">
        <f>'[2]Form P2KB 01'!H13</f>
        <v>2</v>
      </c>
      <c r="I13" s="29">
        <f>'[2]Form P2KB 01'!I13</f>
        <v>3</v>
      </c>
      <c r="J13" s="30"/>
      <c r="K13" s="29">
        <f>'[2]Form P2KB 01'!K13</f>
        <v>9</v>
      </c>
      <c r="L13" s="29">
        <f>'[2]Form P2KB 01'!L13</f>
        <v>4</v>
      </c>
      <c r="M13" s="29">
        <f>'[2]Form P2KB 01'!M13</f>
        <v>5</v>
      </c>
      <c r="N13" s="29">
        <f>'[2]Form P2KB 01'!N13</f>
        <v>6</v>
      </c>
      <c r="O13" s="29">
        <f>'[2]Form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50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01" t="s">
        <v>15</v>
      </c>
      <c r="C15" s="202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8"/>
      <c r="C16" s="209"/>
      <c r="D16" s="39" t="s">
        <v>14</v>
      </c>
      <c r="E16" s="58"/>
      <c r="F16" s="28">
        <v>1</v>
      </c>
      <c r="G16" s="28">
        <v>3</v>
      </c>
      <c r="H16" s="28">
        <v>4</v>
      </c>
      <c r="I16" s="40"/>
      <c r="J16" s="28">
        <v>2</v>
      </c>
      <c r="K16" s="28">
        <f>'[2]Form P2KB 01'!K16</f>
        <v>0</v>
      </c>
      <c r="L16" s="28">
        <f>'[2]Form P2KB 01'!L16</f>
        <v>0</v>
      </c>
      <c r="M16" s="28">
        <v>8</v>
      </c>
      <c r="N16" s="40"/>
      <c r="O16" s="28">
        <f>'[2]Form P2KB 01'!O16</f>
        <v>0</v>
      </c>
      <c r="P16" s="28">
        <f>'[2]Form P2KB 01'!P16</f>
        <v>0</v>
      </c>
      <c r="Q16" s="28">
        <f>'[2]Form P2KB 01'!Q16</f>
        <v>3</v>
      </c>
      <c r="R16" s="28">
        <v>8</v>
      </c>
      <c r="S16" s="40"/>
      <c r="T16" s="28">
        <f>'[2]Form P2KB 01'!T16</f>
        <v>0</v>
      </c>
      <c r="U16" s="225">
        <v>5</v>
      </c>
      <c r="V16" s="226"/>
      <c r="W16" s="225">
        <v>1</v>
      </c>
      <c r="X16" s="226"/>
      <c r="Y16" s="225">
        <f>'[2]Form P2KB 01'!Y16:Z16</f>
        <v>6</v>
      </c>
      <c r="Z16" s="226"/>
      <c r="AA16" s="225">
        <v>5</v>
      </c>
      <c r="AB16" s="226"/>
      <c r="AC16" s="31"/>
      <c r="AD16" s="31"/>
      <c r="AE16" s="31"/>
      <c r="AF16" s="31"/>
      <c r="AG16" s="31"/>
      <c r="AH16" s="31"/>
    </row>
    <row r="17" spans="2:39" ht="6" customHeight="1" x14ac:dyDescent="0.35">
      <c r="B17" s="203"/>
      <c r="C17" s="204"/>
      <c r="D17" s="50"/>
      <c r="E17" s="62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9" ht="4.5" customHeight="1" x14ac:dyDescent="0.35">
      <c r="B18" s="201" t="s">
        <v>16</v>
      </c>
      <c r="C18" s="202"/>
      <c r="D18" s="39"/>
      <c r="E18" s="58"/>
      <c r="F18" s="206" t="s">
        <v>17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2"/>
    </row>
    <row r="19" spans="2:39" ht="15.5" x14ac:dyDescent="0.35">
      <c r="B19" s="203"/>
      <c r="C19" s="204"/>
      <c r="D19" s="50" t="s">
        <v>14</v>
      </c>
      <c r="E19" s="6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43"/>
      <c r="AM19" s="44"/>
    </row>
    <row r="20" spans="2:39" ht="6.75" customHeight="1" x14ac:dyDescent="0.35">
      <c r="B20" s="227" t="s">
        <v>18</v>
      </c>
      <c r="C20" s="228"/>
      <c r="D20" s="39"/>
      <c r="E20" s="58"/>
      <c r="F20" s="206" t="s">
        <v>19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</row>
    <row r="21" spans="2:39" x14ac:dyDescent="0.35">
      <c r="B21" s="229"/>
      <c r="C21" s="230"/>
      <c r="D21" s="50" t="s">
        <v>14</v>
      </c>
      <c r="E21" s="6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M21" s="44"/>
    </row>
    <row r="22" spans="2:39" ht="17.25" customHeight="1" x14ac:dyDescent="0.35">
      <c r="B22" s="41" t="s">
        <v>20</v>
      </c>
      <c r="C22" s="45"/>
      <c r="D22" s="50" t="s">
        <v>14</v>
      </c>
      <c r="E22" s="62"/>
      <c r="F22" s="231">
        <v>31533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</row>
    <row r="23" spans="2:39" ht="5.25" customHeight="1" x14ac:dyDescent="0.35">
      <c r="B23" s="201" t="s">
        <v>21</v>
      </c>
      <c r="C23" s="202"/>
      <c r="D23" s="39"/>
      <c r="E23" s="58"/>
      <c r="F23" s="206" t="s">
        <v>22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</row>
    <row r="24" spans="2:39" x14ac:dyDescent="0.35">
      <c r="B24" s="203"/>
      <c r="C24" s="204"/>
      <c r="D24" s="50" t="s">
        <v>14</v>
      </c>
      <c r="E24" s="6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</row>
    <row r="25" spans="2:39" ht="6" customHeight="1" x14ac:dyDescent="0.35">
      <c r="B25" s="201" t="s">
        <v>23</v>
      </c>
      <c r="C25" s="202"/>
      <c r="D25" s="39"/>
      <c r="E25" s="58"/>
      <c r="F25" s="223">
        <v>45047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</row>
    <row r="26" spans="2:39" ht="15" customHeight="1" x14ac:dyDescent="0.35">
      <c r="B26" s="203"/>
      <c r="C26" s="204"/>
      <c r="D26" s="50" t="s">
        <v>14</v>
      </c>
      <c r="E26" s="62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</row>
    <row r="27" spans="2:39" ht="5.25" customHeight="1" x14ac:dyDescent="0.35">
      <c r="B27" s="46"/>
      <c r="C27" s="47"/>
      <c r="D27" s="39"/>
      <c r="E27" s="58"/>
      <c r="F27" s="206" t="s">
        <v>24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2"/>
    </row>
    <row r="28" spans="2:39" ht="13.5" customHeight="1" x14ac:dyDescent="0.35">
      <c r="B28" s="48" t="s">
        <v>25</v>
      </c>
      <c r="C28" s="49"/>
      <c r="D28" s="39" t="s">
        <v>14</v>
      </c>
      <c r="E28" s="58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42"/>
    </row>
    <row r="29" spans="2:39" ht="3" customHeight="1" x14ac:dyDescent="0.35">
      <c r="B29" s="41"/>
      <c r="C29" s="45"/>
      <c r="D29" s="50"/>
      <c r="E29" s="62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43"/>
    </row>
    <row r="30" spans="2:39" ht="19.5" customHeight="1" x14ac:dyDescent="0.35">
      <c r="B30" s="203" t="s">
        <v>26</v>
      </c>
      <c r="C30" s="204"/>
      <c r="D30" s="50" t="s">
        <v>14</v>
      </c>
      <c r="E30" s="62"/>
      <c r="F30" s="207" t="s">
        <v>27</v>
      </c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43"/>
    </row>
    <row r="31" spans="2:39" ht="4.5" customHeight="1" x14ac:dyDescent="0.35">
      <c r="B31" s="201" t="s">
        <v>28</v>
      </c>
      <c r="C31" s="202"/>
      <c r="D31" s="39"/>
      <c r="E31" s="58"/>
      <c r="F31" s="206" t="s">
        <v>29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2:39" x14ac:dyDescent="0.35">
      <c r="B32" s="203"/>
      <c r="C32" s="204"/>
      <c r="D32" s="50" t="s">
        <v>14</v>
      </c>
      <c r="E32" s="62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</row>
    <row r="33" spans="2:34" ht="6" customHeight="1" x14ac:dyDescent="0.35">
      <c r="B33" s="201" t="s">
        <v>30</v>
      </c>
      <c r="C33" s="202"/>
      <c r="D33" s="39"/>
      <c r="E33" s="58"/>
      <c r="F33" s="206" t="s">
        <v>31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2:34" x14ac:dyDescent="0.35">
      <c r="B34" s="203"/>
      <c r="C34" s="204"/>
      <c r="D34" s="50" t="s">
        <v>14</v>
      </c>
      <c r="E34" s="62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</row>
    <row r="35" spans="2:34" ht="5.25" customHeight="1" x14ac:dyDescent="0.35">
      <c r="B35" s="201" t="s">
        <v>32</v>
      </c>
      <c r="C35" s="202"/>
      <c r="D35" s="39"/>
      <c r="E35" s="58"/>
      <c r="F35" s="206" t="s">
        <v>33</v>
      </c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</row>
    <row r="36" spans="2:34" x14ac:dyDescent="0.35">
      <c r="B36" s="203"/>
      <c r="C36" s="204"/>
      <c r="D36" s="50" t="s">
        <v>14</v>
      </c>
      <c r="E36" s="62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</row>
    <row r="37" spans="2:34" ht="4.5" customHeight="1" x14ac:dyDescent="0.35">
      <c r="B37" s="201" t="s">
        <v>34</v>
      </c>
      <c r="C37" s="202"/>
      <c r="D37" s="39"/>
      <c r="E37" s="58"/>
      <c r="F37" s="206">
        <f>'[2]Form P2KB 01'!F37:AH38</f>
        <v>16951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2:34" x14ac:dyDescent="0.35">
      <c r="B38" s="203"/>
      <c r="C38" s="204"/>
      <c r="D38" s="50" t="s">
        <v>14</v>
      </c>
      <c r="E38" s="62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</row>
    <row r="39" spans="2:34" ht="5.25" customHeight="1" x14ac:dyDescent="0.35">
      <c r="B39" s="201" t="s">
        <v>35</v>
      </c>
      <c r="C39" s="202"/>
      <c r="D39" s="39"/>
      <c r="E39" s="58"/>
      <c r="F39" s="205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</row>
    <row r="40" spans="2:34" x14ac:dyDescent="0.35">
      <c r="B40" s="203"/>
      <c r="C40" s="204"/>
      <c r="D40" s="50" t="s">
        <v>14</v>
      </c>
      <c r="E40" s="62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2:34" ht="6" customHeight="1" x14ac:dyDescent="0.35">
      <c r="B41" s="201" t="s">
        <v>36</v>
      </c>
      <c r="C41" s="202"/>
      <c r="D41" s="39"/>
      <c r="E41" s="58"/>
      <c r="F41" s="206">
        <f>'[2]Form P2KB 01'!F41:AH42</f>
        <v>0</v>
      </c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</row>
    <row r="42" spans="2:34" ht="15.75" customHeight="1" x14ac:dyDescent="0.35">
      <c r="B42" s="203"/>
      <c r="C42" s="204"/>
      <c r="D42" s="50" t="s">
        <v>14</v>
      </c>
      <c r="E42" s="62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</row>
    <row r="43" spans="2:34" ht="6" customHeight="1" x14ac:dyDescent="0.35">
      <c r="B43" s="201" t="s">
        <v>37</v>
      </c>
      <c r="C43" s="202"/>
      <c r="D43" s="39"/>
      <c r="E43" s="58"/>
      <c r="F43" s="205" t="s">
        <v>38</v>
      </c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</row>
    <row r="44" spans="2:34" x14ac:dyDescent="0.35">
      <c r="B44" s="203"/>
      <c r="C44" s="204"/>
      <c r="D44" s="50" t="s">
        <v>14</v>
      </c>
      <c r="E44" s="62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</row>
    <row r="45" spans="2:34" ht="6" customHeight="1" x14ac:dyDescent="0.35">
      <c r="B45" s="201" t="s">
        <v>39</v>
      </c>
      <c r="C45" s="202"/>
      <c r="D45" s="210" t="s">
        <v>14</v>
      </c>
      <c r="E45" s="58"/>
      <c r="F45" s="213" t="s">
        <v>40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8"/>
      <c r="C46" s="209"/>
      <c r="D46" s="211"/>
      <c r="E46" s="58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3"/>
      <c r="C47" s="204"/>
      <c r="D47" s="212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41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1"/>
      <c r="C49" s="2"/>
      <c r="D49" s="2"/>
      <c r="E49" s="2"/>
      <c r="F49" s="3"/>
      <c r="G49" s="5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3"/>
      <c r="AA49" s="26"/>
      <c r="AB49" s="191">
        <f>[2]Profesional!I39+[2]Profesional!H81</f>
        <v>0</v>
      </c>
      <c r="AC49" s="192"/>
      <c r="AD49" s="192"/>
      <c r="AE49" s="192"/>
      <c r="AF49" s="192"/>
      <c r="AG49" s="192"/>
      <c r="AH49" s="193"/>
    </row>
    <row r="50" spans="2:34" ht="16.5" customHeight="1" x14ac:dyDescent="0.35">
      <c r="B50" s="54" t="s">
        <v>42</v>
      </c>
      <c r="C50" s="200" t="s">
        <v>43</v>
      </c>
      <c r="D50" s="183"/>
      <c r="E50" s="183"/>
      <c r="F50" s="184"/>
      <c r="G50" s="55">
        <v>1</v>
      </c>
      <c r="H50" s="110" t="s">
        <v>44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26"/>
      <c r="AA50" s="57"/>
      <c r="AB50" s="194"/>
      <c r="AC50" s="195"/>
      <c r="AD50" s="195"/>
      <c r="AE50" s="195"/>
      <c r="AF50" s="195"/>
      <c r="AG50" s="195"/>
      <c r="AH50" s="196"/>
    </row>
    <row r="51" spans="2:34" ht="15.75" customHeight="1" x14ac:dyDescent="0.35">
      <c r="B51" s="59"/>
      <c r="C51" s="200" t="s">
        <v>45</v>
      </c>
      <c r="D51" s="183"/>
      <c r="E51" s="183"/>
      <c r="F51" s="184"/>
      <c r="G51" s="87"/>
      <c r="H51" s="88" t="s">
        <v>46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33"/>
      <c r="AA51" s="61"/>
      <c r="AB51" s="197"/>
      <c r="AC51" s="198"/>
      <c r="AD51" s="198"/>
      <c r="AE51" s="198"/>
      <c r="AF51" s="198"/>
      <c r="AG51" s="198"/>
      <c r="AH51" s="199"/>
    </row>
    <row r="52" spans="2:34" ht="20.25" customHeight="1" x14ac:dyDescent="0.35">
      <c r="B52" s="63"/>
      <c r="C52" s="182"/>
      <c r="D52" s="183"/>
      <c r="E52" s="183"/>
      <c r="F52" s="184"/>
      <c r="G52" s="64">
        <v>2</v>
      </c>
      <c r="H52" s="101" t="s">
        <v>47</v>
      </c>
      <c r="I52" s="102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67"/>
      <c r="AB52" s="148">
        <f>[2]Profesional!H124</f>
        <v>0</v>
      </c>
      <c r="AC52" s="149"/>
      <c r="AD52" s="149"/>
      <c r="AE52" s="149"/>
      <c r="AF52" s="149"/>
      <c r="AG52" s="149"/>
      <c r="AH52" s="150"/>
    </row>
    <row r="53" spans="2:34" ht="20.25" customHeight="1" x14ac:dyDescent="0.35">
      <c r="B53" s="63"/>
      <c r="C53" s="182"/>
      <c r="D53" s="183"/>
      <c r="E53" s="183"/>
      <c r="F53" s="184"/>
      <c r="G53" s="68">
        <v>3</v>
      </c>
      <c r="H53" s="101" t="s">
        <v>48</v>
      </c>
      <c r="I53" s="102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9"/>
      <c r="V53" s="69"/>
      <c r="W53" s="69"/>
      <c r="X53" s="69"/>
      <c r="Y53" s="69"/>
      <c r="Z53" s="66"/>
      <c r="AA53" s="67"/>
      <c r="AB53" s="148">
        <f>[2]Profesional!I181</f>
        <v>0</v>
      </c>
      <c r="AC53" s="149"/>
      <c r="AD53" s="149"/>
      <c r="AE53" s="149"/>
      <c r="AF53" s="149"/>
      <c r="AG53" s="149"/>
      <c r="AH53" s="150"/>
    </row>
    <row r="54" spans="2:34" ht="20.25" customHeight="1" x14ac:dyDescent="0.35">
      <c r="B54" s="63"/>
      <c r="C54" s="70"/>
      <c r="D54" s="71"/>
      <c r="E54" s="71"/>
      <c r="F54" s="72"/>
      <c r="G54" s="68">
        <v>4</v>
      </c>
      <c r="H54" s="73" t="s">
        <v>49</v>
      </c>
      <c r="I54" s="102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9"/>
      <c r="V54" s="69"/>
      <c r="W54" s="69"/>
      <c r="X54" s="69"/>
      <c r="Y54" s="69"/>
      <c r="Z54" s="66"/>
      <c r="AA54" s="67"/>
      <c r="AB54" s="148">
        <f>[2]Profesional!G198+[2]Profesional!G228+[2]Profesional!G244+[2]Profesional!H261</f>
        <v>30</v>
      </c>
      <c r="AC54" s="149"/>
      <c r="AD54" s="149"/>
      <c r="AE54" s="149"/>
      <c r="AF54" s="149"/>
      <c r="AG54" s="149"/>
      <c r="AH54" s="150"/>
    </row>
    <row r="55" spans="2:34" ht="17.25" customHeight="1" x14ac:dyDescent="0.35">
      <c r="B55" s="63"/>
      <c r="C55" s="182"/>
      <c r="D55" s="183"/>
      <c r="E55" s="183"/>
      <c r="F55" s="184"/>
      <c r="G55" s="151">
        <v>5</v>
      </c>
      <c r="H55" s="165" t="s">
        <v>50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7"/>
      <c r="AB55" s="185">
        <f>SUM(AB49:AH54)</f>
        <v>30</v>
      </c>
      <c r="AC55" s="186"/>
      <c r="AD55" s="186"/>
      <c r="AE55" s="186"/>
      <c r="AF55" s="186"/>
      <c r="AG55" s="186"/>
      <c r="AH55" s="187"/>
    </row>
    <row r="56" spans="2:34" ht="3.75" customHeight="1" x14ac:dyDescent="0.35">
      <c r="B56" s="23"/>
      <c r="C56" s="74"/>
      <c r="D56" s="74"/>
      <c r="E56" s="74"/>
      <c r="F56" s="75"/>
      <c r="G56" s="152"/>
      <c r="H56" s="168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70"/>
      <c r="AB56" s="188"/>
      <c r="AC56" s="189"/>
      <c r="AD56" s="189"/>
      <c r="AE56" s="189"/>
      <c r="AF56" s="189"/>
      <c r="AG56" s="189"/>
      <c r="AH56" s="190"/>
    </row>
    <row r="57" spans="2:34" ht="6" customHeight="1" x14ac:dyDescent="0.35">
      <c r="B57" s="1"/>
      <c r="C57" s="2"/>
      <c r="D57" s="2"/>
      <c r="E57" s="2"/>
      <c r="F57" s="3"/>
      <c r="G57" s="76"/>
      <c r="H57" s="7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78"/>
      <c r="AB57" s="148">
        <f>[2]Pembelajaran!H27</f>
        <v>20</v>
      </c>
      <c r="AC57" s="149"/>
      <c r="AD57" s="149"/>
      <c r="AE57" s="149"/>
      <c r="AF57" s="149"/>
      <c r="AG57" s="149"/>
      <c r="AH57" s="150"/>
    </row>
    <row r="58" spans="2:34" ht="20.25" customHeight="1" x14ac:dyDescent="0.35">
      <c r="B58" s="79" t="s">
        <v>51</v>
      </c>
      <c r="C58" s="17" t="s">
        <v>43</v>
      </c>
      <c r="D58" s="6"/>
      <c r="E58" s="6"/>
      <c r="F58" s="7"/>
      <c r="G58" s="87">
        <v>6</v>
      </c>
      <c r="H58" s="80" t="s">
        <v>52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148"/>
      <c r="AC58" s="149"/>
      <c r="AD58" s="149"/>
      <c r="AE58" s="149"/>
      <c r="AF58" s="149"/>
      <c r="AG58" s="149"/>
      <c r="AH58" s="150"/>
    </row>
    <row r="59" spans="2:34" ht="20.25" customHeight="1" x14ac:dyDescent="0.35">
      <c r="B59" s="83"/>
      <c r="C59" s="17" t="s">
        <v>53</v>
      </c>
      <c r="D59" s="6"/>
      <c r="E59" s="6"/>
      <c r="F59" s="7"/>
      <c r="G59" s="64">
        <v>7</v>
      </c>
      <c r="H59" s="73" t="s">
        <v>54</v>
      </c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148">
        <f>[2]Pembelajaran!G92+[2]Pembelajaran!G128</f>
        <v>0</v>
      </c>
      <c r="AC59" s="149"/>
      <c r="AD59" s="149"/>
      <c r="AE59" s="149"/>
      <c r="AF59" s="149"/>
      <c r="AG59" s="149"/>
      <c r="AH59" s="150"/>
    </row>
    <row r="60" spans="2:34" ht="18.75" customHeight="1" x14ac:dyDescent="0.35">
      <c r="B60" s="86"/>
      <c r="C60" s="6"/>
      <c r="D60" s="6"/>
      <c r="E60" s="6"/>
      <c r="F60" s="7"/>
      <c r="G60" s="151">
        <v>8</v>
      </c>
      <c r="H60" s="165" t="s">
        <v>55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7"/>
      <c r="AB60" s="172">
        <f>SUM(AB57:AH59)</f>
        <v>20</v>
      </c>
      <c r="AC60" s="173"/>
      <c r="AD60" s="173"/>
      <c r="AE60" s="173"/>
      <c r="AF60" s="173"/>
      <c r="AG60" s="173"/>
      <c r="AH60" s="174"/>
    </row>
    <row r="61" spans="2:34" ht="3.75" customHeight="1" x14ac:dyDescent="0.35">
      <c r="B61" s="23"/>
      <c r="C61" s="24"/>
      <c r="D61" s="24"/>
      <c r="E61" s="24"/>
      <c r="F61" s="25"/>
      <c r="G61" s="152"/>
      <c r="H61" s="168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70"/>
      <c r="AB61" s="172"/>
      <c r="AC61" s="173"/>
      <c r="AD61" s="173"/>
      <c r="AE61" s="173"/>
      <c r="AF61" s="173"/>
      <c r="AG61" s="173"/>
      <c r="AH61" s="174"/>
    </row>
    <row r="62" spans="2:34" ht="4.5" customHeight="1" x14ac:dyDescent="0.35">
      <c r="B62" s="1"/>
      <c r="C62" s="2"/>
      <c r="D62" s="2"/>
      <c r="E62" s="2"/>
      <c r="F62" s="3"/>
      <c r="G62" s="143">
        <v>9</v>
      </c>
      <c r="H62" s="175" t="s">
        <v>56</v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7"/>
      <c r="AB62" s="181">
        <f>'[2]Pengabdian Masy-Profesi'!I26</f>
        <v>0</v>
      </c>
      <c r="AC62" s="149"/>
      <c r="AD62" s="149"/>
      <c r="AE62" s="149"/>
      <c r="AF62" s="149"/>
      <c r="AG62" s="149"/>
      <c r="AH62" s="150"/>
    </row>
    <row r="63" spans="2:34" ht="16.5" customHeight="1" x14ac:dyDescent="0.35">
      <c r="B63" s="79" t="s">
        <v>57</v>
      </c>
      <c r="C63" s="17" t="s">
        <v>58</v>
      </c>
      <c r="D63" s="6"/>
      <c r="E63" s="6"/>
      <c r="F63" s="7"/>
      <c r="G63" s="144"/>
      <c r="H63" s="178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80"/>
      <c r="AB63" s="148"/>
      <c r="AC63" s="149"/>
      <c r="AD63" s="149"/>
      <c r="AE63" s="149"/>
      <c r="AF63" s="149"/>
      <c r="AG63" s="149"/>
      <c r="AH63" s="150"/>
    </row>
    <row r="64" spans="2:34" ht="18.75" customHeight="1" x14ac:dyDescent="0.35">
      <c r="B64" s="89"/>
      <c r="C64" s="17" t="s">
        <v>59</v>
      </c>
      <c r="D64" s="6"/>
      <c r="E64" s="6"/>
      <c r="F64" s="7"/>
      <c r="G64" s="64">
        <v>10</v>
      </c>
      <c r="H64" s="73" t="s">
        <v>60</v>
      </c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5"/>
      <c r="AB64" s="148">
        <f>'[2]Pengabdian Masy-Profesi'!H54</f>
        <v>0</v>
      </c>
      <c r="AC64" s="149"/>
      <c r="AD64" s="149"/>
      <c r="AE64" s="149"/>
      <c r="AF64" s="149"/>
      <c r="AG64" s="149"/>
      <c r="AH64" s="150"/>
    </row>
    <row r="65" spans="2:34" ht="20.25" customHeight="1" x14ac:dyDescent="0.35">
      <c r="B65" s="89"/>
      <c r="C65" s="17" t="s">
        <v>61</v>
      </c>
      <c r="D65" s="6"/>
      <c r="E65" s="6"/>
      <c r="F65" s="7"/>
      <c r="G65" s="64">
        <v>11</v>
      </c>
      <c r="H65" s="73" t="s">
        <v>62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148">
        <f>'[2]Pengabdian Masy-Profesi'!G89</f>
        <v>0</v>
      </c>
      <c r="AC65" s="149"/>
      <c r="AD65" s="149"/>
      <c r="AE65" s="149"/>
      <c r="AF65" s="149"/>
      <c r="AG65" s="149"/>
      <c r="AH65" s="150"/>
    </row>
    <row r="66" spans="2:34" ht="20.25" customHeight="1" x14ac:dyDescent="0.35">
      <c r="B66" s="86"/>
      <c r="C66" s="90"/>
      <c r="D66" s="6"/>
      <c r="E66" s="6"/>
      <c r="F66" s="7"/>
      <c r="G66" s="64">
        <v>12</v>
      </c>
      <c r="H66" s="73" t="s">
        <v>63</v>
      </c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5"/>
      <c r="AB66" s="148">
        <f>'[2]Pengabdian Masy-Profesi'!G125</f>
        <v>0</v>
      </c>
      <c r="AC66" s="149"/>
      <c r="AD66" s="149"/>
      <c r="AE66" s="149"/>
      <c r="AF66" s="149"/>
      <c r="AG66" s="149"/>
      <c r="AH66" s="150"/>
    </row>
    <row r="67" spans="2:34" ht="15" customHeight="1" x14ac:dyDescent="0.35">
      <c r="B67" s="91"/>
      <c r="C67" s="6"/>
      <c r="D67" s="6"/>
      <c r="E67" s="6"/>
      <c r="F67" s="7"/>
      <c r="G67" s="151">
        <v>13</v>
      </c>
      <c r="H67" s="165" t="s">
        <v>64</v>
      </c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7"/>
      <c r="AB67" s="171">
        <f>SUM(AB62:AH66)</f>
        <v>0</v>
      </c>
      <c r="AC67" s="157"/>
      <c r="AD67" s="157"/>
      <c r="AE67" s="157"/>
      <c r="AF67" s="157"/>
      <c r="AG67" s="157"/>
      <c r="AH67" s="158"/>
    </row>
    <row r="68" spans="2:34" ht="3.75" customHeight="1" x14ac:dyDescent="0.35">
      <c r="B68" s="23"/>
      <c r="C68" s="24"/>
      <c r="D68" s="24"/>
      <c r="E68" s="24"/>
      <c r="F68" s="25"/>
      <c r="G68" s="152"/>
      <c r="H68" s="168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70"/>
      <c r="AB68" s="156"/>
      <c r="AC68" s="157"/>
      <c r="AD68" s="157"/>
      <c r="AE68" s="157"/>
      <c r="AF68" s="157"/>
      <c r="AG68" s="157"/>
      <c r="AH68" s="158"/>
    </row>
    <row r="69" spans="2:34" ht="20.25" customHeight="1" x14ac:dyDescent="0.35">
      <c r="B69" s="92" t="s">
        <v>65</v>
      </c>
      <c r="C69" s="93" t="s">
        <v>58</v>
      </c>
      <c r="D69" s="2"/>
      <c r="E69" s="2"/>
      <c r="F69" s="3"/>
      <c r="G69" s="64">
        <v>14</v>
      </c>
      <c r="H69" s="73" t="s">
        <v>66</v>
      </c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84"/>
      <c r="AA69" s="85"/>
      <c r="AB69" s="148">
        <f>'[2]Publikasi '!J17</f>
        <v>0</v>
      </c>
      <c r="AC69" s="149"/>
      <c r="AD69" s="149"/>
      <c r="AE69" s="149"/>
      <c r="AF69" s="149"/>
      <c r="AG69" s="149"/>
      <c r="AH69" s="150"/>
    </row>
    <row r="70" spans="2:34" ht="20.25" customHeight="1" x14ac:dyDescent="0.35">
      <c r="B70" s="89"/>
      <c r="C70" s="17" t="s">
        <v>67</v>
      </c>
      <c r="D70" s="6"/>
      <c r="E70" s="6"/>
      <c r="F70" s="7"/>
      <c r="G70" s="64">
        <v>15</v>
      </c>
      <c r="H70" s="73" t="s">
        <v>68</v>
      </c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84"/>
      <c r="AA70" s="85"/>
      <c r="AB70" s="148">
        <f>'[2]Publikasi '!I45</f>
        <v>0</v>
      </c>
      <c r="AC70" s="149"/>
      <c r="AD70" s="149"/>
      <c r="AE70" s="149"/>
      <c r="AF70" s="149"/>
      <c r="AG70" s="149"/>
      <c r="AH70" s="150"/>
    </row>
    <row r="71" spans="2:34" ht="20.25" customHeight="1" x14ac:dyDescent="0.35">
      <c r="B71" s="91"/>
      <c r="C71" s="90"/>
      <c r="D71" s="6"/>
      <c r="E71" s="6"/>
      <c r="F71" s="7"/>
      <c r="G71" s="64">
        <v>16</v>
      </c>
      <c r="H71" s="73" t="s">
        <v>69</v>
      </c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84"/>
      <c r="AA71" s="85"/>
      <c r="AB71" s="148">
        <f>'[2]Publikasi '!I61</f>
        <v>0</v>
      </c>
      <c r="AC71" s="149"/>
      <c r="AD71" s="149"/>
      <c r="AE71" s="149"/>
      <c r="AF71" s="149"/>
      <c r="AG71" s="149"/>
      <c r="AH71" s="150"/>
    </row>
    <row r="72" spans="2:34" ht="20.25" customHeight="1" x14ac:dyDescent="0.35">
      <c r="B72" s="91"/>
      <c r="C72" s="90"/>
      <c r="D72" s="6"/>
      <c r="E72" s="6"/>
      <c r="F72" s="7"/>
      <c r="G72" s="64">
        <v>17</v>
      </c>
      <c r="H72" s="73" t="s">
        <v>70</v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84"/>
      <c r="AA72" s="85"/>
      <c r="AB72" s="148">
        <f>'[2]Publikasi '!G83</f>
        <v>0</v>
      </c>
      <c r="AC72" s="149"/>
      <c r="AD72" s="149"/>
      <c r="AE72" s="149"/>
      <c r="AF72" s="149"/>
      <c r="AG72" s="149"/>
      <c r="AH72" s="150"/>
    </row>
    <row r="73" spans="2:34" ht="16.5" customHeight="1" x14ac:dyDescent="0.35">
      <c r="B73" s="91"/>
      <c r="C73" s="90"/>
      <c r="D73" s="6"/>
      <c r="E73" s="6"/>
      <c r="F73" s="7"/>
      <c r="G73" s="95">
        <v>18</v>
      </c>
      <c r="H73" s="96" t="s">
        <v>71</v>
      </c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  <c r="AA73" s="99"/>
      <c r="AB73" s="148">
        <f>'[2]Publikasi '!F100+'[2]Publikasi '!F118+'[2]Publikasi '!F136+'[2]Publikasi '!G154</f>
        <v>0</v>
      </c>
      <c r="AC73" s="149"/>
      <c r="AD73" s="149"/>
      <c r="AE73" s="149"/>
      <c r="AF73" s="149"/>
      <c r="AG73" s="149"/>
      <c r="AH73" s="150"/>
    </row>
    <row r="74" spans="2:34" ht="18" customHeight="1" x14ac:dyDescent="0.35">
      <c r="B74" s="86"/>
      <c r="C74" s="6"/>
      <c r="D74" s="6"/>
      <c r="E74" s="6"/>
      <c r="F74" s="7"/>
      <c r="G74" s="87"/>
      <c r="H74" s="80" t="s">
        <v>72</v>
      </c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81"/>
      <c r="AA74" s="82"/>
      <c r="AB74" s="148"/>
      <c r="AC74" s="149"/>
      <c r="AD74" s="149"/>
      <c r="AE74" s="149"/>
      <c r="AF74" s="149"/>
      <c r="AG74" s="149"/>
      <c r="AH74" s="150"/>
    </row>
    <row r="75" spans="2:34" ht="16.5" customHeight="1" x14ac:dyDescent="0.35">
      <c r="B75" s="86"/>
      <c r="C75" s="6"/>
      <c r="D75" s="6"/>
      <c r="E75" s="6"/>
      <c r="F75" s="7"/>
      <c r="G75" s="151">
        <v>19</v>
      </c>
      <c r="H75" s="153" t="s">
        <v>73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5"/>
      <c r="AB75" s="159">
        <f>SUM(AB69:AH74)</f>
        <v>0</v>
      </c>
      <c r="AC75" s="160"/>
      <c r="AD75" s="160"/>
      <c r="AE75" s="160"/>
      <c r="AF75" s="160"/>
      <c r="AG75" s="160"/>
      <c r="AH75" s="161"/>
    </row>
    <row r="76" spans="2:34" ht="6" customHeight="1" x14ac:dyDescent="0.35">
      <c r="B76" s="23"/>
      <c r="C76" s="24"/>
      <c r="D76" s="24"/>
      <c r="E76" s="24"/>
      <c r="F76" s="25"/>
      <c r="G76" s="152"/>
      <c r="H76" s="153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62"/>
      <c r="AC76" s="163"/>
      <c r="AD76" s="163"/>
      <c r="AE76" s="163"/>
      <c r="AF76" s="163"/>
      <c r="AG76" s="163"/>
      <c r="AH76" s="164"/>
    </row>
    <row r="77" spans="2:34" ht="6" customHeight="1" x14ac:dyDescent="0.35">
      <c r="B77" s="86"/>
      <c r="C77" s="6"/>
      <c r="D77" s="6"/>
      <c r="E77" s="6"/>
      <c r="F77" s="7"/>
      <c r="G77" s="143">
        <v>20</v>
      </c>
      <c r="H77" s="145" t="s">
        <v>74</v>
      </c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7"/>
      <c r="AB77" s="148">
        <f>'[2]Pengembangan Ilmu'!G18</f>
        <v>0</v>
      </c>
      <c r="AC77" s="149"/>
      <c r="AD77" s="149"/>
      <c r="AE77" s="149"/>
      <c r="AF77" s="149"/>
      <c r="AG77" s="149"/>
      <c r="AH77" s="150"/>
    </row>
    <row r="78" spans="2:34" ht="16.5" customHeight="1" x14ac:dyDescent="0.35">
      <c r="B78" s="103" t="s">
        <v>75</v>
      </c>
      <c r="C78" s="90" t="s">
        <v>43</v>
      </c>
      <c r="D78" s="90"/>
      <c r="E78" s="90"/>
      <c r="F78" s="104"/>
      <c r="G78" s="144"/>
      <c r="H78" s="145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148"/>
      <c r="AC78" s="149"/>
      <c r="AD78" s="149"/>
      <c r="AE78" s="149"/>
      <c r="AF78" s="149"/>
      <c r="AG78" s="149"/>
      <c r="AH78" s="150"/>
    </row>
    <row r="79" spans="2:34" ht="20.25" customHeight="1" x14ac:dyDescent="0.35">
      <c r="B79" s="105"/>
      <c r="C79" s="90" t="s">
        <v>76</v>
      </c>
      <c r="D79" s="90"/>
      <c r="E79" s="90"/>
      <c r="F79" s="104"/>
      <c r="G79" s="64">
        <v>21</v>
      </c>
      <c r="H79" s="73" t="s">
        <v>77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5"/>
      <c r="AB79" s="148">
        <f>'[2]Pengembangan Ilmu'!H44</f>
        <v>0</v>
      </c>
      <c r="AC79" s="149"/>
      <c r="AD79" s="149"/>
      <c r="AE79" s="149"/>
      <c r="AF79" s="149"/>
      <c r="AG79" s="149"/>
      <c r="AH79" s="150"/>
    </row>
    <row r="80" spans="2:34" ht="17.25" customHeight="1" x14ac:dyDescent="0.35">
      <c r="B80" s="105"/>
      <c r="C80" s="90" t="s">
        <v>78</v>
      </c>
      <c r="D80" s="90"/>
      <c r="E80" s="90"/>
      <c r="F80" s="104"/>
      <c r="G80" s="151">
        <v>22</v>
      </c>
      <c r="H80" s="153" t="s">
        <v>79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5"/>
      <c r="AB80" s="156">
        <f>SUM(AB77:AH79)</f>
        <v>0</v>
      </c>
      <c r="AC80" s="157"/>
      <c r="AD80" s="157"/>
      <c r="AE80" s="157"/>
      <c r="AF80" s="157"/>
      <c r="AG80" s="157"/>
      <c r="AH80" s="158"/>
    </row>
    <row r="81" spans="2:34" ht="6" customHeight="1" x14ac:dyDescent="0.35">
      <c r="B81" s="106"/>
      <c r="C81" s="107"/>
      <c r="D81" s="107"/>
      <c r="E81" s="107"/>
      <c r="F81" s="108"/>
      <c r="G81" s="152"/>
      <c r="H81" s="153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  <c r="AB81" s="156"/>
      <c r="AC81" s="157"/>
      <c r="AD81" s="157"/>
      <c r="AE81" s="157"/>
      <c r="AF81" s="157"/>
      <c r="AG81" s="157"/>
      <c r="AH81" s="158"/>
    </row>
    <row r="82" spans="2:34" ht="6" customHeight="1" x14ac:dyDescent="0.35">
      <c r="B82" s="63"/>
      <c r="C82" s="109"/>
      <c r="D82" s="6"/>
      <c r="E82" s="6"/>
      <c r="F82" s="7"/>
      <c r="G82" s="7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78"/>
    </row>
    <row r="83" spans="2:34" ht="15.75" customHeight="1" x14ac:dyDescent="0.35">
      <c r="B83" s="83" t="s">
        <v>80</v>
      </c>
      <c r="C83" s="17" t="s">
        <v>81</v>
      </c>
      <c r="D83" s="6"/>
      <c r="E83" s="6"/>
      <c r="F83" s="7"/>
      <c r="G83" s="135" t="s">
        <v>82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</row>
    <row r="84" spans="2:34" ht="15" customHeight="1" x14ac:dyDescent="0.35">
      <c r="B84" s="86"/>
      <c r="C84" s="111" t="s">
        <v>83</v>
      </c>
      <c r="D84" s="6"/>
      <c r="E84" s="6"/>
      <c r="F84" s="7"/>
      <c r="G84" s="135" t="s">
        <v>84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/>
    </row>
    <row r="85" spans="2:34" ht="15.75" customHeight="1" x14ac:dyDescent="0.35">
      <c r="B85" s="86"/>
      <c r="C85" s="6"/>
      <c r="D85" s="6"/>
      <c r="E85" s="6"/>
      <c r="F85" s="7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/>
    </row>
    <row r="86" spans="2:34" ht="15" customHeight="1" x14ac:dyDescent="0.35">
      <c r="B86" s="86"/>
      <c r="C86" s="6"/>
      <c r="D86" s="6"/>
      <c r="E86" s="6"/>
      <c r="F86" s="7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/>
    </row>
    <row r="87" spans="2:34" ht="6" customHeight="1" x14ac:dyDescent="0.35">
      <c r="B87" s="86"/>
      <c r="C87" s="6"/>
      <c r="D87" s="6"/>
      <c r="E87" s="6"/>
      <c r="F87" s="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4"/>
    </row>
    <row r="88" spans="2:34" ht="15" customHeight="1" x14ac:dyDescent="0.35">
      <c r="B88" s="86"/>
      <c r="C88" s="6"/>
      <c r="D88" s="6"/>
      <c r="E88" s="6"/>
      <c r="F88" s="7"/>
      <c r="G88" s="138" t="s">
        <v>99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40"/>
    </row>
    <row r="89" spans="2:34" ht="8.25" customHeight="1" x14ac:dyDescent="0.35">
      <c r="B89" s="86"/>
      <c r="C89" s="6"/>
      <c r="D89" s="6"/>
      <c r="E89" s="6"/>
      <c r="F89" s="7"/>
      <c r="G89" s="115"/>
      <c r="H89" s="116"/>
      <c r="I89" s="116"/>
      <c r="J89" s="116"/>
      <c r="K89" s="116"/>
      <c r="L89" s="116"/>
      <c r="M89" s="116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16"/>
      <c r="Y89" s="141"/>
      <c r="Z89" s="141"/>
      <c r="AA89" s="141"/>
      <c r="AB89" s="141"/>
      <c r="AC89" s="141"/>
      <c r="AD89" s="141"/>
      <c r="AE89" s="141"/>
      <c r="AF89" s="141"/>
      <c r="AG89" s="141"/>
      <c r="AH89" s="142"/>
    </row>
    <row r="90" spans="2:34" ht="18" customHeight="1" x14ac:dyDescent="0.35">
      <c r="B90" s="86"/>
      <c r="C90" s="6"/>
      <c r="D90" s="6"/>
      <c r="E90" s="6"/>
      <c r="F90" s="7"/>
      <c r="G90" s="115" t="s">
        <v>86</v>
      </c>
      <c r="H90" s="116"/>
      <c r="I90" s="116"/>
      <c r="J90" s="116"/>
      <c r="K90" s="116"/>
      <c r="L90" s="117"/>
      <c r="M90" s="116"/>
      <c r="N90" s="116" t="s">
        <v>14</v>
      </c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8"/>
    </row>
    <row r="91" spans="2:34" ht="15" customHeight="1" x14ac:dyDescent="0.35">
      <c r="B91" s="86"/>
      <c r="C91" s="6"/>
      <c r="D91" s="6"/>
      <c r="E91" s="6"/>
      <c r="F91" s="7"/>
      <c r="G91" s="115"/>
      <c r="H91" s="116"/>
      <c r="I91" s="116"/>
      <c r="J91" s="116"/>
      <c r="K91" s="116"/>
      <c r="L91" s="117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8"/>
    </row>
    <row r="92" spans="2:34" ht="15" customHeight="1" x14ac:dyDescent="0.35">
      <c r="B92" s="86"/>
      <c r="C92" s="6"/>
      <c r="D92" s="6"/>
      <c r="E92" s="6"/>
      <c r="F92" s="7"/>
      <c r="G92" s="115"/>
      <c r="H92" s="116"/>
      <c r="I92" s="116"/>
      <c r="J92" s="116"/>
      <c r="K92" s="116"/>
      <c r="L92" s="117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8"/>
    </row>
    <row r="93" spans="2:34" ht="15" customHeight="1" x14ac:dyDescent="0.35">
      <c r="B93" s="86"/>
      <c r="C93" s="6"/>
      <c r="D93" s="6"/>
      <c r="E93" s="6"/>
      <c r="F93" s="7"/>
      <c r="G93" s="115" t="s">
        <v>87</v>
      </c>
      <c r="H93" s="116"/>
      <c r="I93" s="116"/>
      <c r="J93" s="116"/>
      <c r="K93" s="116"/>
      <c r="L93" s="117"/>
      <c r="M93" s="116"/>
      <c r="N93" s="116" t="s">
        <v>88</v>
      </c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8"/>
    </row>
    <row r="94" spans="2:34" ht="12.75" customHeight="1" x14ac:dyDescent="0.35">
      <c r="B94" s="86"/>
      <c r="C94" s="6"/>
      <c r="D94" s="6"/>
      <c r="E94" s="6"/>
      <c r="F94" s="7"/>
      <c r="G94" s="115"/>
      <c r="H94" s="116"/>
      <c r="I94" s="116"/>
      <c r="J94" s="116"/>
      <c r="K94" s="116"/>
      <c r="L94" s="117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/>
    </row>
    <row r="95" spans="2:34" ht="12.75" customHeight="1" x14ac:dyDescent="0.35">
      <c r="B95" s="86"/>
      <c r="C95" s="6"/>
      <c r="D95" s="6"/>
      <c r="E95" s="6"/>
      <c r="F95" s="7"/>
      <c r="G95" s="26" t="s">
        <v>89</v>
      </c>
      <c r="H95" s="116"/>
      <c r="I95" s="116"/>
      <c r="J95" s="116"/>
      <c r="K95" s="116"/>
      <c r="L95" s="117"/>
      <c r="M95" s="116"/>
      <c r="N95" s="116" t="s">
        <v>90</v>
      </c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8"/>
    </row>
    <row r="96" spans="2:34" ht="7.5" customHeight="1" x14ac:dyDescent="0.35">
      <c r="B96" s="23"/>
      <c r="C96" s="24"/>
      <c r="D96" s="24"/>
      <c r="E96" s="24"/>
      <c r="F96" s="25"/>
      <c r="G96" s="5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61"/>
    </row>
    <row r="97" spans="2:34" ht="6" customHeight="1" x14ac:dyDescent="0.35">
      <c r="B97" s="1"/>
      <c r="C97" s="2"/>
      <c r="D97" s="2"/>
      <c r="E97" s="2"/>
      <c r="F97" s="2"/>
      <c r="G97" s="7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78"/>
    </row>
    <row r="98" spans="2:34" ht="20.25" customHeight="1" x14ac:dyDescent="0.35">
      <c r="B98" s="91" t="s">
        <v>91</v>
      </c>
      <c r="C98" s="90" t="s">
        <v>92</v>
      </c>
      <c r="D98" s="119"/>
      <c r="E98" s="6"/>
      <c r="F98" s="6"/>
      <c r="G98" s="120" t="s">
        <v>93</v>
      </c>
      <c r="H98" s="121" t="s">
        <v>94</v>
      </c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2"/>
    </row>
    <row r="99" spans="2:34" ht="20.25" customHeight="1" x14ac:dyDescent="0.35">
      <c r="B99" s="91"/>
      <c r="C99" s="90"/>
      <c r="D99" s="119"/>
      <c r="E99" s="6"/>
      <c r="F99" s="6"/>
      <c r="G99" s="123" t="s">
        <v>95</v>
      </c>
      <c r="H99" s="26" t="s">
        <v>96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7"/>
    </row>
    <row r="100" spans="2:34" ht="6" customHeight="1" x14ac:dyDescent="0.35">
      <c r="B100" s="23"/>
      <c r="C100" s="24"/>
      <c r="D100" s="24"/>
      <c r="E100" s="24"/>
      <c r="F100" s="24"/>
      <c r="G100" s="131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3"/>
    </row>
    <row r="101" spans="2:34" ht="20.25" customHeight="1" x14ac:dyDescent="0.35">
      <c r="G101" s="124"/>
      <c r="H101" s="124"/>
      <c r="I101" s="124"/>
      <c r="J101" s="124"/>
      <c r="K101" s="124"/>
      <c r="L101" s="124"/>
      <c r="M101" s="12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2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4"/>
      <c r="H104" s="124"/>
      <c r="I104" s="124"/>
      <c r="J104" s="124"/>
      <c r="K104" s="124"/>
      <c r="N104" s="125"/>
    </row>
    <row r="105" spans="2:34" ht="20.25" customHeight="1" x14ac:dyDescent="0.35">
      <c r="G105" s="124"/>
      <c r="H105" s="124"/>
      <c r="I105" s="124"/>
      <c r="J105" s="124"/>
      <c r="K105" s="124"/>
      <c r="L105" s="125"/>
    </row>
    <row r="106" spans="2:34" ht="20.25" customHeight="1" x14ac:dyDescent="0.35">
      <c r="G106" s="124"/>
      <c r="H106" s="124"/>
      <c r="I106" s="124"/>
      <c r="J106" s="124"/>
      <c r="K106" s="124"/>
      <c r="L106" s="125"/>
    </row>
    <row r="107" spans="2:34" ht="20.25" customHeight="1" x14ac:dyDescent="0.35">
      <c r="G107" s="124"/>
      <c r="H107" s="124"/>
      <c r="I107" s="124"/>
      <c r="J107" s="124"/>
      <c r="K107" s="124"/>
      <c r="L107" s="125"/>
    </row>
    <row r="108" spans="2:34" ht="20.25" customHeight="1" x14ac:dyDescent="0.35">
      <c r="G108" s="124"/>
      <c r="H108" s="124"/>
      <c r="I108" s="124"/>
      <c r="J108" s="124"/>
      <c r="K108" s="124"/>
      <c r="N108" s="125"/>
    </row>
    <row r="109" spans="2:34" ht="20.25" customHeight="1" x14ac:dyDescent="0.35">
      <c r="G109" s="124"/>
      <c r="H109" s="124"/>
      <c r="I109" s="124"/>
      <c r="J109" s="124"/>
      <c r="K109" s="124"/>
      <c r="L109" s="125"/>
    </row>
    <row r="110" spans="2:34" ht="20.25" customHeight="1" x14ac:dyDescent="0.35">
      <c r="G110" s="124"/>
      <c r="H110" s="124"/>
      <c r="I110" s="124"/>
      <c r="J110" s="124"/>
      <c r="K110" s="124"/>
      <c r="N110" s="125"/>
    </row>
    <row r="111" spans="2:34" ht="6" customHeight="1" x14ac:dyDescent="0.35"/>
    <row r="123" spans="2:34" ht="6" customHeight="1" x14ac:dyDescent="0.35"/>
    <row r="124" spans="2:34" ht="20.25" customHeight="1" x14ac:dyDescent="0.35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</row>
    <row r="125" spans="2:34" x14ac:dyDescent="0.35">
      <c r="B125" s="124"/>
      <c r="C125" s="124"/>
      <c r="D125" s="124"/>
      <c r="E125" s="124"/>
      <c r="F125" s="124"/>
      <c r="G125" s="124"/>
      <c r="H125" s="124"/>
    </row>
    <row r="126" spans="2:34" ht="20.25" customHeight="1" x14ac:dyDescent="0.35">
      <c r="B126" s="125"/>
      <c r="C126" s="127"/>
      <c r="D126" s="127"/>
      <c r="E126" s="127"/>
      <c r="F126" s="127"/>
      <c r="G126" s="127"/>
      <c r="H126" s="128"/>
      <c r="I126" s="129"/>
    </row>
    <row r="127" spans="2:34" ht="12" customHeight="1" x14ac:dyDescent="0.35">
      <c r="B127" s="125"/>
      <c r="C127" s="127"/>
      <c r="D127" s="127"/>
      <c r="E127" s="127"/>
      <c r="F127" s="127"/>
      <c r="G127" s="127"/>
      <c r="H127" s="128"/>
    </row>
    <row r="128" spans="2:34" ht="20.25" customHeight="1" x14ac:dyDescent="0.35">
      <c r="B128" s="125"/>
      <c r="C128" s="127"/>
      <c r="D128" s="127"/>
      <c r="E128" s="127"/>
      <c r="F128" s="127"/>
      <c r="G128" s="127"/>
      <c r="H128" s="128"/>
      <c r="I128" s="129"/>
    </row>
    <row r="129" spans="2:9" ht="12" customHeight="1" x14ac:dyDescent="0.35">
      <c r="B129" s="125"/>
      <c r="C129" s="127"/>
      <c r="D129" s="127"/>
      <c r="E129" s="127"/>
      <c r="F129" s="127"/>
      <c r="G129" s="127"/>
      <c r="H129" s="128"/>
    </row>
    <row r="130" spans="2:9" ht="20.25" customHeight="1" x14ac:dyDescent="0.35">
      <c r="B130" s="125"/>
      <c r="C130" s="127"/>
      <c r="D130" s="127"/>
      <c r="E130" s="127"/>
      <c r="F130" s="127"/>
      <c r="G130" s="127"/>
      <c r="H130" s="128"/>
      <c r="I130" s="129"/>
    </row>
    <row r="131" spans="2:9" ht="12" customHeight="1" x14ac:dyDescent="0.35">
      <c r="B131" s="125"/>
      <c r="C131" s="127"/>
      <c r="D131" s="127"/>
      <c r="E131" s="127"/>
      <c r="F131" s="127"/>
      <c r="G131" s="127"/>
      <c r="H131" s="128"/>
    </row>
    <row r="132" spans="2:9" ht="20.25" customHeight="1" x14ac:dyDescent="0.35">
      <c r="B132" s="125"/>
      <c r="C132" s="127"/>
      <c r="D132" s="127"/>
      <c r="E132" s="127"/>
      <c r="F132" s="127"/>
      <c r="G132" s="127"/>
      <c r="H132" s="128"/>
      <c r="I132" s="129"/>
    </row>
    <row r="133" spans="2:9" ht="12" customHeight="1" x14ac:dyDescent="0.35">
      <c r="B133" s="124"/>
      <c r="C133" s="124"/>
      <c r="D133" s="124"/>
      <c r="E133" s="124"/>
      <c r="F133" s="124"/>
      <c r="G133" s="124"/>
    </row>
    <row r="134" spans="2:9" ht="20.25" customHeight="1" x14ac:dyDescent="0.35">
      <c r="B134" s="124"/>
      <c r="C134" s="124"/>
      <c r="D134" s="124"/>
      <c r="E134" s="124"/>
      <c r="F134" s="124"/>
      <c r="G134" s="124"/>
      <c r="I134" s="129"/>
    </row>
    <row r="135" spans="2:9" ht="12" customHeight="1" x14ac:dyDescent="0.35">
      <c r="I135" s="129"/>
    </row>
    <row r="136" spans="2:9" ht="20.25" customHeight="1" x14ac:dyDescent="0.35">
      <c r="B136" s="124"/>
      <c r="C136" s="124"/>
      <c r="D136" s="124"/>
      <c r="E136" s="124"/>
      <c r="F136" s="124"/>
      <c r="I136" s="129"/>
    </row>
    <row r="137" spans="2:9" ht="12" customHeight="1" x14ac:dyDescent="0.35">
      <c r="B137" s="124"/>
      <c r="C137" s="124"/>
      <c r="D137" s="124"/>
      <c r="E137" s="124"/>
      <c r="F137" s="124"/>
      <c r="I137" s="129"/>
    </row>
    <row r="138" spans="2:9" ht="20.25" customHeight="1" x14ac:dyDescent="0.35">
      <c r="B138" s="124"/>
      <c r="C138" s="124"/>
      <c r="D138" s="124"/>
      <c r="E138" s="124"/>
      <c r="F138" s="124"/>
      <c r="I138" s="129"/>
    </row>
    <row r="139" spans="2:9" ht="12" customHeight="1" x14ac:dyDescent="0.35">
      <c r="B139" s="124"/>
      <c r="C139" s="124"/>
      <c r="D139" s="124"/>
      <c r="E139" s="124"/>
      <c r="F139" s="124"/>
      <c r="I139" s="129"/>
    </row>
    <row r="140" spans="2:9" ht="20.25" customHeight="1" x14ac:dyDescent="0.35">
      <c r="B140" s="124"/>
      <c r="C140" s="124"/>
      <c r="D140" s="124"/>
      <c r="E140" s="124"/>
      <c r="F140" s="124"/>
      <c r="I140" s="12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4"/>
      <c r="C145" s="124"/>
      <c r="D145" s="124"/>
      <c r="E145" s="124"/>
      <c r="F145" s="124"/>
      <c r="I145" s="129"/>
    </row>
    <row r="146" spans="2:34" ht="6" customHeight="1" x14ac:dyDescent="0.35"/>
    <row r="147" spans="2:34" ht="6" customHeight="1" x14ac:dyDescent="0.35"/>
    <row r="148" spans="2:34" x14ac:dyDescent="0.35">
      <c r="B148" s="130"/>
      <c r="C148" s="124"/>
      <c r="I148" s="12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4"/>
    </row>
    <row r="152" spans="2:34" ht="6" customHeight="1" x14ac:dyDescent="0.35"/>
    <row r="154" spans="2:34" ht="20.25" customHeight="1" x14ac:dyDescent="0.35"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8"/>
    </row>
    <row r="155" spans="2:34" ht="20.25" customHeight="1" x14ac:dyDescent="0.35"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8"/>
    </row>
    <row r="156" spans="2:34" ht="20.25" customHeight="1" x14ac:dyDescent="0.35"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8"/>
    </row>
    <row r="157" spans="2:34" ht="20.25" customHeight="1" x14ac:dyDescent="0.35"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8"/>
    </row>
    <row r="158" spans="2:34" x14ac:dyDescent="0.35"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B8D4B0A4-DEAA-455F-A55F-88167D9F34CA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63DE-C7D7-4685-8D91-4EC1E281F35A}">
  <sheetPr>
    <tabColor theme="1"/>
  </sheetPr>
  <dimension ref="B2:AM158"/>
  <sheetViews>
    <sheetView showGridLines="0" topLeftCell="A74" zoomScale="75" zoomScaleNormal="75" workbookViewId="0">
      <selection activeCell="AL89" sqref="AL8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38" width="9.1796875" style="4" customWidth="1"/>
    <col min="39" max="39" width="22.81640625" style="4" customWidth="1"/>
    <col min="40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294" width="9.1796875" style="4"/>
    <col min="295" max="295" width="22.81640625" style="4" customWidth="1"/>
    <col min="296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550" width="9.1796875" style="4"/>
    <col min="551" max="551" width="22.81640625" style="4" customWidth="1"/>
    <col min="552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806" width="9.1796875" style="4"/>
    <col min="807" max="807" width="22.81640625" style="4" customWidth="1"/>
    <col min="808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062" width="9.1796875" style="4"/>
    <col min="1063" max="1063" width="22.81640625" style="4" customWidth="1"/>
    <col min="1064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318" width="9.1796875" style="4"/>
    <col min="1319" max="1319" width="22.81640625" style="4" customWidth="1"/>
    <col min="1320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574" width="9.1796875" style="4"/>
    <col min="1575" max="1575" width="22.81640625" style="4" customWidth="1"/>
    <col min="1576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1830" width="9.1796875" style="4"/>
    <col min="1831" max="1831" width="22.81640625" style="4" customWidth="1"/>
    <col min="1832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086" width="9.1796875" style="4"/>
    <col min="2087" max="2087" width="22.81640625" style="4" customWidth="1"/>
    <col min="2088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342" width="9.1796875" style="4"/>
    <col min="2343" max="2343" width="22.81640625" style="4" customWidth="1"/>
    <col min="2344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598" width="9.1796875" style="4"/>
    <col min="2599" max="2599" width="22.81640625" style="4" customWidth="1"/>
    <col min="2600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2854" width="9.1796875" style="4"/>
    <col min="2855" max="2855" width="22.81640625" style="4" customWidth="1"/>
    <col min="2856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110" width="9.1796875" style="4"/>
    <col min="3111" max="3111" width="22.81640625" style="4" customWidth="1"/>
    <col min="3112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366" width="9.1796875" style="4"/>
    <col min="3367" max="3367" width="22.81640625" style="4" customWidth="1"/>
    <col min="3368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622" width="9.1796875" style="4"/>
    <col min="3623" max="3623" width="22.81640625" style="4" customWidth="1"/>
    <col min="3624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3878" width="9.1796875" style="4"/>
    <col min="3879" max="3879" width="22.81640625" style="4" customWidth="1"/>
    <col min="3880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134" width="9.1796875" style="4"/>
    <col min="4135" max="4135" width="22.81640625" style="4" customWidth="1"/>
    <col min="4136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390" width="9.1796875" style="4"/>
    <col min="4391" max="4391" width="22.81640625" style="4" customWidth="1"/>
    <col min="4392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646" width="9.1796875" style="4"/>
    <col min="4647" max="4647" width="22.81640625" style="4" customWidth="1"/>
    <col min="4648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4902" width="9.1796875" style="4"/>
    <col min="4903" max="4903" width="22.81640625" style="4" customWidth="1"/>
    <col min="4904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158" width="9.1796875" style="4"/>
    <col min="5159" max="5159" width="22.81640625" style="4" customWidth="1"/>
    <col min="5160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414" width="9.1796875" style="4"/>
    <col min="5415" max="5415" width="22.81640625" style="4" customWidth="1"/>
    <col min="5416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670" width="9.1796875" style="4"/>
    <col min="5671" max="5671" width="22.81640625" style="4" customWidth="1"/>
    <col min="5672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5926" width="9.1796875" style="4"/>
    <col min="5927" max="5927" width="22.81640625" style="4" customWidth="1"/>
    <col min="5928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182" width="9.1796875" style="4"/>
    <col min="6183" max="6183" width="22.81640625" style="4" customWidth="1"/>
    <col min="6184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438" width="9.1796875" style="4"/>
    <col min="6439" max="6439" width="22.81640625" style="4" customWidth="1"/>
    <col min="6440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694" width="9.1796875" style="4"/>
    <col min="6695" max="6695" width="22.81640625" style="4" customWidth="1"/>
    <col min="6696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6950" width="9.1796875" style="4"/>
    <col min="6951" max="6951" width="22.81640625" style="4" customWidth="1"/>
    <col min="6952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206" width="9.1796875" style="4"/>
    <col min="7207" max="7207" width="22.81640625" style="4" customWidth="1"/>
    <col min="7208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462" width="9.1796875" style="4"/>
    <col min="7463" max="7463" width="22.81640625" style="4" customWidth="1"/>
    <col min="7464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718" width="9.1796875" style="4"/>
    <col min="7719" max="7719" width="22.81640625" style="4" customWidth="1"/>
    <col min="7720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7974" width="9.1796875" style="4"/>
    <col min="7975" max="7975" width="22.81640625" style="4" customWidth="1"/>
    <col min="7976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230" width="9.1796875" style="4"/>
    <col min="8231" max="8231" width="22.81640625" style="4" customWidth="1"/>
    <col min="8232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486" width="9.1796875" style="4"/>
    <col min="8487" max="8487" width="22.81640625" style="4" customWidth="1"/>
    <col min="8488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742" width="9.1796875" style="4"/>
    <col min="8743" max="8743" width="22.81640625" style="4" customWidth="1"/>
    <col min="8744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8998" width="9.1796875" style="4"/>
    <col min="8999" max="8999" width="22.81640625" style="4" customWidth="1"/>
    <col min="9000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254" width="9.1796875" style="4"/>
    <col min="9255" max="9255" width="22.81640625" style="4" customWidth="1"/>
    <col min="9256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510" width="9.1796875" style="4"/>
    <col min="9511" max="9511" width="22.81640625" style="4" customWidth="1"/>
    <col min="9512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766" width="9.1796875" style="4"/>
    <col min="9767" max="9767" width="22.81640625" style="4" customWidth="1"/>
    <col min="9768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022" width="9.1796875" style="4"/>
    <col min="10023" max="10023" width="22.81640625" style="4" customWidth="1"/>
    <col min="10024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278" width="9.1796875" style="4"/>
    <col min="10279" max="10279" width="22.81640625" style="4" customWidth="1"/>
    <col min="10280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534" width="9.1796875" style="4"/>
    <col min="10535" max="10535" width="22.81640625" style="4" customWidth="1"/>
    <col min="10536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0790" width="9.1796875" style="4"/>
    <col min="10791" max="10791" width="22.81640625" style="4" customWidth="1"/>
    <col min="10792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046" width="9.1796875" style="4"/>
    <col min="11047" max="11047" width="22.81640625" style="4" customWidth="1"/>
    <col min="11048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302" width="9.1796875" style="4"/>
    <col min="11303" max="11303" width="22.81640625" style="4" customWidth="1"/>
    <col min="11304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558" width="9.1796875" style="4"/>
    <col min="11559" max="11559" width="22.81640625" style="4" customWidth="1"/>
    <col min="11560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1814" width="9.1796875" style="4"/>
    <col min="11815" max="11815" width="22.81640625" style="4" customWidth="1"/>
    <col min="11816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070" width="9.1796875" style="4"/>
    <col min="12071" max="12071" width="22.81640625" style="4" customWidth="1"/>
    <col min="12072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326" width="9.1796875" style="4"/>
    <col min="12327" max="12327" width="22.81640625" style="4" customWidth="1"/>
    <col min="12328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582" width="9.1796875" style="4"/>
    <col min="12583" max="12583" width="22.81640625" style="4" customWidth="1"/>
    <col min="12584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2838" width="9.1796875" style="4"/>
    <col min="12839" max="12839" width="22.81640625" style="4" customWidth="1"/>
    <col min="12840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094" width="9.1796875" style="4"/>
    <col min="13095" max="13095" width="22.81640625" style="4" customWidth="1"/>
    <col min="13096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350" width="9.1796875" style="4"/>
    <col min="13351" max="13351" width="22.81640625" style="4" customWidth="1"/>
    <col min="13352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606" width="9.1796875" style="4"/>
    <col min="13607" max="13607" width="22.81640625" style="4" customWidth="1"/>
    <col min="13608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3862" width="9.1796875" style="4"/>
    <col min="13863" max="13863" width="22.81640625" style="4" customWidth="1"/>
    <col min="13864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118" width="9.1796875" style="4"/>
    <col min="14119" max="14119" width="22.81640625" style="4" customWidth="1"/>
    <col min="14120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374" width="9.1796875" style="4"/>
    <col min="14375" max="14375" width="22.81640625" style="4" customWidth="1"/>
    <col min="14376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630" width="9.1796875" style="4"/>
    <col min="14631" max="14631" width="22.81640625" style="4" customWidth="1"/>
    <col min="14632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4886" width="9.1796875" style="4"/>
    <col min="14887" max="14887" width="22.81640625" style="4" customWidth="1"/>
    <col min="14888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142" width="9.1796875" style="4"/>
    <col min="15143" max="15143" width="22.81640625" style="4" customWidth="1"/>
    <col min="15144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398" width="9.1796875" style="4"/>
    <col min="15399" max="15399" width="22.81640625" style="4" customWidth="1"/>
    <col min="15400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654" width="9.1796875" style="4"/>
    <col min="15655" max="15655" width="22.81640625" style="4" customWidth="1"/>
    <col min="15656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5910" width="9.1796875" style="4"/>
    <col min="15911" max="15911" width="22.81640625" style="4" customWidth="1"/>
    <col min="15912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166" width="9.1796875" style="4"/>
    <col min="16167" max="16167" width="22.81640625" style="4" customWidth="1"/>
    <col min="16168" max="16384" width="9.1796875" style="4"/>
  </cols>
  <sheetData>
    <row r="2" spans="2:34" ht="6.75" customHeight="1" x14ac:dyDescent="0.35">
      <c r="B2" s="242"/>
      <c r="C2" s="24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44"/>
      <c r="C3" s="245"/>
      <c r="D3" s="248" t="s">
        <v>0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  <c r="U3" s="251" t="s">
        <v>1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3"/>
    </row>
    <row r="4" spans="2:34" ht="17.5" x14ac:dyDescent="0.35">
      <c r="B4" s="244"/>
      <c r="C4" s="245"/>
      <c r="D4" s="248" t="s">
        <v>2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44"/>
      <c r="C5" s="245"/>
      <c r="D5" s="254" t="s">
        <v>3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6"/>
      <c r="U5" s="257" t="s">
        <v>4</v>
      </c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9"/>
    </row>
    <row r="6" spans="2:34" ht="12" customHeight="1" x14ac:dyDescent="0.35">
      <c r="B6" s="244"/>
      <c r="C6" s="24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0" t="s">
        <v>5</v>
      </c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</row>
    <row r="7" spans="2:34" x14ac:dyDescent="0.35">
      <c r="B7" s="244"/>
      <c r="C7" s="24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63">
        <v>2</v>
      </c>
      <c r="W7" s="252"/>
      <c r="X7" s="264"/>
      <c r="Y7" s="232">
        <f>'[3]Form P2KB 01'!Y7:AA8</f>
        <v>0</v>
      </c>
      <c r="Z7" s="233"/>
      <c r="AA7" s="234"/>
      <c r="AB7" s="232">
        <v>2</v>
      </c>
      <c r="AC7" s="233"/>
      <c r="AD7" s="234"/>
      <c r="AE7" s="232">
        <v>0</v>
      </c>
      <c r="AF7" s="233"/>
      <c r="AG7" s="234"/>
      <c r="AH7" s="14"/>
    </row>
    <row r="8" spans="2:34" ht="7.5" customHeight="1" x14ac:dyDescent="0.35">
      <c r="B8" s="244"/>
      <c r="C8" s="24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65"/>
      <c r="W8" s="266"/>
      <c r="X8" s="267"/>
      <c r="Y8" s="235"/>
      <c r="Z8" s="236"/>
      <c r="AA8" s="237"/>
      <c r="AB8" s="235"/>
      <c r="AC8" s="236"/>
      <c r="AD8" s="237"/>
      <c r="AE8" s="235"/>
      <c r="AF8" s="236"/>
      <c r="AG8" s="237"/>
      <c r="AH8" s="14"/>
    </row>
    <row r="9" spans="2:34" ht="12.75" customHeight="1" x14ac:dyDescent="0.35">
      <c r="B9" s="244"/>
      <c r="C9" s="24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38" t="s">
        <v>9</v>
      </c>
      <c r="W9" s="238"/>
      <c r="X9" s="15"/>
      <c r="Y9" s="238" t="s">
        <v>10</v>
      </c>
      <c r="Z9" s="238"/>
      <c r="AA9" s="15"/>
      <c r="AB9" s="6"/>
      <c r="AC9" s="239" t="s">
        <v>9</v>
      </c>
      <c r="AD9" s="239"/>
      <c r="AE9" s="6"/>
      <c r="AF9" s="239" t="s">
        <v>10</v>
      </c>
      <c r="AG9" s="239"/>
      <c r="AH9" s="7"/>
    </row>
    <row r="10" spans="2:34" ht="13.5" customHeight="1" x14ac:dyDescent="0.35">
      <c r="B10" s="244"/>
      <c r="C10" s="24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v>0</v>
      </c>
      <c r="AA10" s="240" t="s">
        <v>12</v>
      </c>
      <c r="AB10" s="241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v>0</v>
      </c>
      <c r="AH10" s="7"/>
    </row>
    <row r="11" spans="2:34" ht="6" customHeight="1" x14ac:dyDescent="0.35">
      <c r="B11" s="246"/>
      <c r="C11" s="24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1" t="s">
        <v>13</v>
      </c>
      <c r="C12" s="202"/>
      <c r="D12" s="210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8"/>
      <c r="C13" s="209"/>
      <c r="D13" s="211"/>
      <c r="E13" s="26"/>
      <c r="F13" s="28">
        <f>'[3]Form P2KB 01'!F13</f>
        <v>1</v>
      </c>
      <c r="G13" s="28">
        <f>'[3]Form P2KB 01'!G13</f>
        <v>2</v>
      </c>
      <c r="H13" s="28">
        <f>'[3]Form P2KB 01'!H13</f>
        <v>2</v>
      </c>
      <c r="I13" s="29">
        <f>'[3]Form P2KB 01'!I13</f>
        <v>3</v>
      </c>
      <c r="J13" s="30"/>
      <c r="K13" s="29">
        <f>'[3]Form P2KB 01'!K13</f>
        <v>9</v>
      </c>
      <c r="L13" s="29">
        <f>'[3]Form P2KB 01'!L13</f>
        <v>4</v>
      </c>
      <c r="M13" s="29">
        <f>'[3]Form P2KB 01'!M13</f>
        <v>5</v>
      </c>
      <c r="N13" s="29">
        <f>'[3]Form P2KB 01'!N13</f>
        <v>6</v>
      </c>
      <c r="O13" s="29">
        <f>'[3]Form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50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01" t="s">
        <v>15</v>
      </c>
      <c r="C15" s="202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8"/>
      <c r="C16" s="209"/>
      <c r="D16" s="39" t="s">
        <v>14</v>
      </c>
      <c r="E16" s="58"/>
      <c r="F16" s="28">
        <v>1</v>
      </c>
      <c r="G16" s="28">
        <v>3</v>
      </c>
      <c r="H16" s="28">
        <v>4</v>
      </c>
      <c r="I16" s="40"/>
      <c r="J16" s="28">
        <v>2</v>
      </c>
      <c r="K16" s="28">
        <f>'[3]Form P2KB 01'!K16</f>
        <v>0</v>
      </c>
      <c r="L16" s="28">
        <f>'[3]Form P2KB 01'!L16</f>
        <v>0</v>
      </c>
      <c r="M16" s="28">
        <v>8</v>
      </c>
      <c r="N16" s="40"/>
      <c r="O16" s="28">
        <f>'[3]Form P2KB 01'!O16</f>
        <v>0</v>
      </c>
      <c r="P16" s="28">
        <f>'[3]Form P2KB 01'!P16</f>
        <v>0</v>
      </c>
      <c r="Q16" s="28">
        <f>'[3]Form P2KB 01'!Q16</f>
        <v>3</v>
      </c>
      <c r="R16" s="28">
        <v>8</v>
      </c>
      <c r="S16" s="40"/>
      <c r="T16" s="28">
        <f>'[3]Form P2KB 01'!T16</f>
        <v>0</v>
      </c>
      <c r="U16" s="225">
        <v>5</v>
      </c>
      <c r="V16" s="226"/>
      <c r="W16" s="225">
        <v>1</v>
      </c>
      <c r="X16" s="226"/>
      <c r="Y16" s="225">
        <f>'[3]Form P2KB 01'!Y16:Z16</f>
        <v>6</v>
      </c>
      <c r="Z16" s="226"/>
      <c r="AA16" s="225">
        <v>5</v>
      </c>
      <c r="AB16" s="226"/>
      <c r="AC16" s="31"/>
      <c r="AD16" s="31"/>
      <c r="AE16" s="31"/>
      <c r="AF16" s="31"/>
      <c r="AG16" s="31"/>
      <c r="AH16" s="31"/>
    </row>
    <row r="17" spans="2:39" ht="6" customHeight="1" x14ac:dyDescent="0.35">
      <c r="B17" s="203"/>
      <c r="C17" s="204"/>
      <c r="D17" s="50"/>
      <c r="E17" s="62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9" ht="4.5" customHeight="1" x14ac:dyDescent="0.35">
      <c r="B18" s="201" t="s">
        <v>16</v>
      </c>
      <c r="C18" s="202"/>
      <c r="D18" s="39"/>
      <c r="E18" s="58"/>
      <c r="F18" s="206" t="s">
        <v>17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2"/>
    </row>
    <row r="19" spans="2:39" ht="15.5" x14ac:dyDescent="0.35">
      <c r="B19" s="203"/>
      <c r="C19" s="204"/>
      <c r="D19" s="50" t="s">
        <v>14</v>
      </c>
      <c r="E19" s="6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43"/>
      <c r="AM19" s="44"/>
    </row>
    <row r="20" spans="2:39" ht="6.75" customHeight="1" x14ac:dyDescent="0.35">
      <c r="B20" s="227" t="s">
        <v>18</v>
      </c>
      <c r="C20" s="228"/>
      <c r="D20" s="39"/>
      <c r="E20" s="58"/>
      <c r="F20" s="206" t="s">
        <v>19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</row>
    <row r="21" spans="2:39" x14ac:dyDescent="0.35">
      <c r="B21" s="229"/>
      <c r="C21" s="230"/>
      <c r="D21" s="50" t="s">
        <v>14</v>
      </c>
      <c r="E21" s="6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M21" s="44"/>
    </row>
    <row r="22" spans="2:39" ht="17.25" customHeight="1" x14ac:dyDescent="0.35">
      <c r="B22" s="41" t="s">
        <v>20</v>
      </c>
      <c r="C22" s="45"/>
      <c r="D22" s="50" t="s">
        <v>14</v>
      </c>
      <c r="E22" s="62"/>
      <c r="F22" s="231">
        <v>31533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</row>
    <row r="23" spans="2:39" ht="5.25" customHeight="1" x14ac:dyDescent="0.35">
      <c r="B23" s="201" t="s">
        <v>21</v>
      </c>
      <c r="C23" s="202"/>
      <c r="D23" s="39"/>
      <c r="E23" s="58"/>
      <c r="F23" s="206" t="s">
        <v>22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</row>
    <row r="24" spans="2:39" x14ac:dyDescent="0.35">
      <c r="B24" s="203"/>
      <c r="C24" s="204"/>
      <c r="D24" s="50" t="s">
        <v>14</v>
      </c>
      <c r="E24" s="6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</row>
    <row r="25" spans="2:39" ht="6" customHeight="1" x14ac:dyDescent="0.35">
      <c r="B25" s="201" t="s">
        <v>23</v>
      </c>
      <c r="C25" s="202"/>
      <c r="D25" s="39"/>
      <c r="E25" s="58"/>
      <c r="F25" s="223">
        <v>45047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</row>
    <row r="26" spans="2:39" ht="15" customHeight="1" x14ac:dyDescent="0.35">
      <c r="B26" s="203"/>
      <c r="C26" s="204"/>
      <c r="D26" s="50" t="s">
        <v>14</v>
      </c>
      <c r="E26" s="62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</row>
    <row r="27" spans="2:39" ht="5.25" customHeight="1" x14ac:dyDescent="0.35">
      <c r="B27" s="46"/>
      <c r="C27" s="47"/>
      <c r="D27" s="39"/>
      <c r="E27" s="58"/>
      <c r="F27" s="206" t="s">
        <v>24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2"/>
    </row>
    <row r="28" spans="2:39" ht="13.5" customHeight="1" x14ac:dyDescent="0.35">
      <c r="B28" s="48" t="s">
        <v>25</v>
      </c>
      <c r="C28" s="49"/>
      <c r="D28" s="39" t="s">
        <v>14</v>
      </c>
      <c r="E28" s="58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42"/>
    </row>
    <row r="29" spans="2:39" ht="3" customHeight="1" x14ac:dyDescent="0.35">
      <c r="B29" s="41"/>
      <c r="C29" s="45"/>
      <c r="D29" s="50"/>
      <c r="E29" s="62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43"/>
    </row>
    <row r="30" spans="2:39" ht="19.5" customHeight="1" x14ac:dyDescent="0.35">
      <c r="B30" s="203" t="s">
        <v>26</v>
      </c>
      <c r="C30" s="204"/>
      <c r="D30" s="50" t="s">
        <v>14</v>
      </c>
      <c r="E30" s="62"/>
      <c r="F30" s="207" t="s">
        <v>27</v>
      </c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43"/>
    </row>
    <row r="31" spans="2:39" ht="4.5" customHeight="1" x14ac:dyDescent="0.35">
      <c r="B31" s="201" t="s">
        <v>28</v>
      </c>
      <c r="C31" s="202"/>
      <c r="D31" s="39"/>
      <c r="E31" s="58"/>
      <c r="F31" s="206" t="s">
        <v>29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2:39" x14ac:dyDescent="0.35">
      <c r="B32" s="203"/>
      <c r="C32" s="204"/>
      <c r="D32" s="50" t="s">
        <v>14</v>
      </c>
      <c r="E32" s="62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</row>
    <row r="33" spans="2:34" ht="6" customHeight="1" x14ac:dyDescent="0.35">
      <c r="B33" s="201" t="s">
        <v>30</v>
      </c>
      <c r="C33" s="202"/>
      <c r="D33" s="39"/>
      <c r="E33" s="58"/>
      <c r="F33" s="206" t="s">
        <v>31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2:34" x14ac:dyDescent="0.35">
      <c r="B34" s="203"/>
      <c r="C34" s="204"/>
      <c r="D34" s="50" t="s">
        <v>14</v>
      </c>
      <c r="E34" s="62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</row>
    <row r="35" spans="2:34" ht="5.25" customHeight="1" x14ac:dyDescent="0.35">
      <c r="B35" s="201" t="s">
        <v>32</v>
      </c>
      <c r="C35" s="202"/>
      <c r="D35" s="39"/>
      <c r="E35" s="58"/>
      <c r="F35" s="206" t="s">
        <v>33</v>
      </c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</row>
    <row r="36" spans="2:34" x14ac:dyDescent="0.35">
      <c r="B36" s="203"/>
      <c r="C36" s="204"/>
      <c r="D36" s="50" t="s">
        <v>14</v>
      </c>
      <c r="E36" s="62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</row>
    <row r="37" spans="2:34" ht="4.5" customHeight="1" x14ac:dyDescent="0.35">
      <c r="B37" s="201" t="s">
        <v>34</v>
      </c>
      <c r="C37" s="202"/>
      <c r="D37" s="39"/>
      <c r="E37" s="58"/>
      <c r="F37" s="206">
        <f>'[3]Form P2KB 01'!F37:AH38</f>
        <v>16951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2:34" x14ac:dyDescent="0.35">
      <c r="B38" s="203"/>
      <c r="C38" s="204"/>
      <c r="D38" s="50" t="s">
        <v>14</v>
      </c>
      <c r="E38" s="62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</row>
    <row r="39" spans="2:34" ht="5.25" customHeight="1" x14ac:dyDescent="0.35">
      <c r="B39" s="201" t="s">
        <v>35</v>
      </c>
      <c r="C39" s="202"/>
      <c r="D39" s="39"/>
      <c r="E39" s="58"/>
      <c r="F39" s="205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</row>
    <row r="40" spans="2:34" x14ac:dyDescent="0.35">
      <c r="B40" s="203"/>
      <c r="C40" s="204"/>
      <c r="D40" s="50" t="s">
        <v>14</v>
      </c>
      <c r="E40" s="62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2:34" ht="6" customHeight="1" x14ac:dyDescent="0.35">
      <c r="B41" s="201" t="s">
        <v>36</v>
      </c>
      <c r="C41" s="202"/>
      <c r="D41" s="39"/>
      <c r="E41" s="58"/>
      <c r="F41" s="206">
        <f>'[3]Form P2KB 01'!F41:AH42</f>
        <v>0</v>
      </c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</row>
    <row r="42" spans="2:34" ht="15.75" customHeight="1" x14ac:dyDescent="0.35">
      <c r="B42" s="203"/>
      <c r="C42" s="204"/>
      <c r="D42" s="50" t="s">
        <v>14</v>
      </c>
      <c r="E42" s="62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</row>
    <row r="43" spans="2:34" ht="6" customHeight="1" x14ac:dyDescent="0.35">
      <c r="B43" s="201" t="s">
        <v>37</v>
      </c>
      <c r="C43" s="202"/>
      <c r="D43" s="39"/>
      <c r="E43" s="58"/>
      <c r="F43" s="205" t="s">
        <v>38</v>
      </c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</row>
    <row r="44" spans="2:34" x14ac:dyDescent="0.35">
      <c r="B44" s="203"/>
      <c r="C44" s="204"/>
      <c r="D44" s="50" t="s">
        <v>14</v>
      </c>
      <c r="E44" s="62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</row>
    <row r="45" spans="2:34" ht="6" customHeight="1" x14ac:dyDescent="0.35">
      <c r="B45" s="201" t="s">
        <v>39</v>
      </c>
      <c r="C45" s="202"/>
      <c r="D45" s="210" t="s">
        <v>14</v>
      </c>
      <c r="E45" s="58"/>
      <c r="F45" s="213" t="s">
        <v>40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8"/>
      <c r="C46" s="209"/>
      <c r="D46" s="211"/>
      <c r="E46" s="58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3"/>
      <c r="C47" s="204"/>
      <c r="D47" s="212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41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1"/>
      <c r="C49" s="2"/>
      <c r="D49" s="2"/>
      <c r="E49" s="2"/>
      <c r="F49" s="3"/>
      <c r="G49" s="5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3"/>
      <c r="AA49" s="26"/>
      <c r="AB49" s="191">
        <f>[3]Profesional!I39+[3]Profesional!H81</f>
        <v>28</v>
      </c>
      <c r="AC49" s="192"/>
      <c r="AD49" s="192"/>
      <c r="AE49" s="192"/>
      <c r="AF49" s="192"/>
      <c r="AG49" s="192"/>
      <c r="AH49" s="193"/>
    </row>
    <row r="50" spans="2:34" ht="16.5" customHeight="1" x14ac:dyDescent="0.35">
      <c r="B50" s="54" t="s">
        <v>42</v>
      </c>
      <c r="C50" s="200" t="s">
        <v>43</v>
      </c>
      <c r="D50" s="183"/>
      <c r="E50" s="183"/>
      <c r="F50" s="184"/>
      <c r="G50" s="55">
        <v>1</v>
      </c>
      <c r="H50" s="110" t="s">
        <v>44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26"/>
      <c r="AA50" s="57"/>
      <c r="AB50" s="194"/>
      <c r="AC50" s="195"/>
      <c r="AD50" s="195"/>
      <c r="AE50" s="195"/>
      <c r="AF50" s="195"/>
      <c r="AG50" s="195"/>
      <c r="AH50" s="196"/>
    </row>
    <row r="51" spans="2:34" ht="15.75" customHeight="1" x14ac:dyDescent="0.35">
      <c r="B51" s="59"/>
      <c r="C51" s="200" t="s">
        <v>45</v>
      </c>
      <c r="D51" s="183"/>
      <c r="E51" s="183"/>
      <c r="F51" s="184"/>
      <c r="G51" s="87"/>
      <c r="H51" s="88" t="s">
        <v>46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33"/>
      <c r="AA51" s="61"/>
      <c r="AB51" s="197"/>
      <c r="AC51" s="198"/>
      <c r="AD51" s="198"/>
      <c r="AE51" s="198"/>
      <c r="AF51" s="198"/>
      <c r="AG51" s="198"/>
      <c r="AH51" s="199"/>
    </row>
    <row r="52" spans="2:34" ht="20.25" customHeight="1" x14ac:dyDescent="0.35">
      <c r="B52" s="63"/>
      <c r="C52" s="182"/>
      <c r="D52" s="183"/>
      <c r="E52" s="183"/>
      <c r="F52" s="184"/>
      <c r="G52" s="64">
        <v>2</v>
      </c>
      <c r="H52" s="101" t="s">
        <v>47</v>
      </c>
      <c r="I52" s="102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67"/>
      <c r="AB52" s="148">
        <f>[3]Profesional!H124</f>
        <v>7</v>
      </c>
      <c r="AC52" s="149"/>
      <c r="AD52" s="149"/>
      <c r="AE52" s="149"/>
      <c r="AF52" s="149"/>
      <c r="AG52" s="149"/>
      <c r="AH52" s="150"/>
    </row>
    <row r="53" spans="2:34" ht="20.25" customHeight="1" x14ac:dyDescent="0.35">
      <c r="B53" s="63"/>
      <c r="C53" s="182"/>
      <c r="D53" s="183"/>
      <c r="E53" s="183"/>
      <c r="F53" s="184"/>
      <c r="G53" s="68">
        <v>3</v>
      </c>
      <c r="H53" s="101" t="s">
        <v>48</v>
      </c>
      <c r="I53" s="102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9"/>
      <c r="V53" s="69"/>
      <c r="W53" s="69"/>
      <c r="X53" s="69"/>
      <c r="Y53" s="69"/>
      <c r="Z53" s="66"/>
      <c r="AA53" s="67"/>
      <c r="AB53" s="148">
        <f>[3]Profesional!I181</f>
        <v>5</v>
      </c>
      <c r="AC53" s="149"/>
      <c r="AD53" s="149"/>
      <c r="AE53" s="149"/>
      <c r="AF53" s="149"/>
      <c r="AG53" s="149"/>
      <c r="AH53" s="150"/>
    </row>
    <row r="54" spans="2:34" ht="20.25" customHeight="1" x14ac:dyDescent="0.35">
      <c r="B54" s="63"/>
      <c r="C54" s="70"/>
      <c r="D54" s="71"/>
      <c r="E54" s="71"/>
      <c r="F54" s="72"/>
      <c r="G54" s="68">
        <v>4</v>
      </c>
      <c r="H54" s="73" t="s">
        <v>49</v>
      </c>
      <c r="I54" s="102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9"/>
      <c r="V54" s="69"/>
      <c r="W54" s="69"/>
      <c r="X54" s="69"/>
      <c r="Y54" s="69"/>
      <c r="Z54" s="66"/>
      <c r="AA54" s="67"/>
      <c r="AB54" s="148">
        <f>[3]Profesional!G198+[3]Profesional!G228+[3]Profesional!G244+[3]Profesional!H261</f>
        <v>30</v>
      </c>
      <c r="AC54" s="149"/>
      <c r="AD54" s="149"/>
      <c r="AE54" s="149"/>
      <c r="AF54" s="149"/>
      <c r="AG54" s="149"/>
      <c r="AH54" s="150"/>
    </row>
    <row r="55" spans="2:34" ht="17.25" customHeight="1" x14ac:dyDescent="0.35">
      <c r="B55" s="63"/>
      <c r="C55" s="182"/>
      <c r="D55" s="183"/>
      <c r="E55" s="183"/>
      <c r="F55" s="184"/>
      <c r="G55" s="151">
        <v>5</v>
      </c>
      <c r="H55" s="165" t="s">
        <v>50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7"/>
      <c r="AB55" s="185">
        <f>SUM(AB49:AH54)</f>
        <v>70</v>
      </c>
      <c r="AC55" s="186"/>
      <c r="AD55" s="186"/>
      <c r="AE55" s="186"/>
      <c r="AF55" s="186"/>
      <c r="AG55" s="186"/>
      <c r="AH55" s="187"/>
    </row>
    <row r="56" spans="2:34" ht="3.75" customHeight="1" x14ac:dyDescent="0.35">
      <c r="B56" s="23"/>
      <c r="C56" s="74"/>
      <c r="D56" s="74"/>
      <c r="E56" s="74"/>
      <c r="F56" s="75"/>
      <c r="G56" s="152"/>
      <c r="H56" s="168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70"/>
      <c r="AB56" s="188"/>
      <c r="AC56" s="189"/>
      <c r="AD56" s="189"/>
      <c r="AE56" s="189"/>
      <c r="AF56" s="189"/>
      <c r="AG56" s="189"/>
      <c r="AH56" s="190"/>
    </row>
    <row r="57" spans="2:34" ht="6" customHeight="1" x14ac:dyDescent="0.35">
      <c r="B57" s="1"/>
      <c r="C57" s="2"/>
      <c r="D57" s="2"/>
      <c r="E57" s="2"/>
      <c r="F57" s="3"/>
      <c r="G57" s="76"/>
      <c r="H57" s="7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78"/>
      <c r="AB57" s="148">
        <f>[3]Pembelajaran!H27</f>
        <v>67</v>
      </c>
      <c r="AC57" s="149"/>
      <c r="AD57" s="149"/>
      <c r="AE57" s="149"/>
      <c r="AF57" s="149"/>
      <c r="AG57" s="149"/>
      <c r="AH57" s="150"/>
    </row>
    <row r="58" spans="2:34" ht="20.25" customHeight="1" x14ac:dyDescent="0.35">
      <c r="B58" s="79" t="s">
        <v>51</v>
      </c>
      <c r="C58" s="17" t="s">
        <v>43</v>
      </c>
      <c r="D58" s="6"/>
      <c r="E58" s="6"/>
      <c r="F58" s="7"/>
      <c r="G58" s="87">
        <v>6</v>
      </c>
      <c r="H58" s="80" t="s">
        <v>52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148"/>
      <c r="AC58" s="149"/>
      <c r="AD58" s="149"/>
      <c r="AE58" s="149"/>
      <c r="AF58" s="149"/>
      <c r="AG58" s="149"/>
      <c r="AH58" s="150"/>
    </row>
    <row r="59" spans="2:34" ht="20.25" customHeight="1" x14ac:dyDescent="0.35">
      <c r="B59" s="83"/>
      <c r="C59" s="17" t="s">
        <v>53</v>
      </c>
      <c r="D59" s="6"/>
      <c r="E59" s="6"/>
      <c r="F59" s="7"/>
      <c r="G59" s="64">
        <v>7</v>
      </c>
      <c r="H59" s="73" t="s">
        <v>54</v>
      </c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148">
        <f>[3]Pembelajaran!G92+[3]Pembelajaran!G128</f>
        <v>0</v>
      </c>
      <c r="AC59" s="149"/>
      <c r="AD59" s="149"/>
      <c r="AE59" s="149"/>
      <c r="AF59" s="149"/>
      <c r="AG59" s="149"/>
      <c r="AH59" s="150"/>
    </row>
    <row r="60" spans="2:34" ht="18.75" customHeight="1" x14ac:dyDescent="0.35">
      <c r="B60" s="86"/>
      <c r="C60" s="6"/>
      <c r="D60" s="6"/>
      <c r="E60" s="6"/>
      <c r="F60" s="7"/>
      <c r="G60" s="151">
        <v>8</v>
      </c>
      <c r="H60" s="165" t="s">
        <v>55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7"/>
      <c r="AB60" s="172">
        <f>SUM(AB57:AH59)</f>
        <v>67</v>
      </c>
      <c r="AC60" s="173"/>
      <c r="AD60" s="173"/>
      <c r="AE60" s="173"/>
      <c r="AF60" s="173"/>
      <c r="AG60" s="173"/>
      <c r="AH60" s="174"/>
    </row>
    <row r="61" spans="2:34" ht="3.75" customHeight="1" x14ac:dyDescent="0.35">
      <c r="B61" s="23"/>
      <c r="C61" s="24"/>
      <c r="D61" s="24"/>
      <c r="E61" s="24"/>
      <c r="F61" s="25"/>
      <c r="G61" s="152"/>
      <c r="H61" s="168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70"/>
      <c r="AB61" s="172"/>
      <c r="AC61" s="173"/>
      <c r="AD61" s="173"/>
      <c r="AE61" s="173"/>
      <c r="AF61" s="173"/>
      <c r="AG61" s="173"/>
      <c r="AH61" s="174"/>
    </row>
    <row r="62" spans="2:34" ht="4.5" customHeight="1" x14ac:dyDescent="0.35">
      <c r="B62" s="1"/>
      <c r="C62" s="2"/>
      <c r="D62" s="2"/>
      <c r="E62" s="2"/>
      <c r="F62" s="3"/>
      <c r="G62" s="143">
        <v>9</v>
      </c>
      <c r="H62" s="175" t="s">
        <v>56</v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7"/>
      <c r="AB62" s="181">
        <f>'[3]Pengabdian Masy-Profesi'!I26</f>
        <v>0</v>
      </c>
      <c r="AC62" s="149"/>
      <c r="AD62" s="149"/>
      <c r="AE62" s="149"/>
      <c r="AF62" s="149"/>
      <c r="AG62" s="149"/>
      <c r="AH62" s="150"/>
    </row>
    <row r="63" spans="2:34" ht="16.5" customHeight="1" x14ac:dyDescent="0.35">
      <c r="B63" s="79" t="s">
        <v>57</v>
      </c>
      <c r="C63" s="17" t="s">
        <v>58</v>
      </c>
      <c r="D63" s="6"/>
      <c r="E63" s="6"/>
      <c r="F63" s="7"/>
      <c r="G63" s="144"/>
      <c r="H63" s="178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80"/>
      <c r="AB63" s="148"/>
      <c r="AC63" s="149"/>
      <c r="AD63" s="149"/>
      <c r="AE63" s="149"/>
      <c r="AF63" s="149"/>
      <c r="AG63" s="149"/>
      <c r="AH63" s="150"/>
    </row>
    <row r="64" spans="2:34" ht="18.75" customHeight="1" x14ac:dyDescent="0.35">
      <c r="B64" s="89"/>
      <c r="C64" s="17" t="s">
        <v>59</v>
      </c>
      <c r="D64" s="6"/>
      <c r="E64" s="6"/>
      <c r="F64" s="7"/>
      <c r="G64" s="64">
        <v>10</v>
      </c>
      <c r="H64" s="73" t="s">
        <v>60</v>
      </c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5"/>
      <c r="AB64" s="148">
        <f>'[3]Pengabdian Masy-Profesi'!H54</f>
        <v>0</v>
      </c>
      <c r="AC64" s="149"/>
      <c r="AD64" s="149"/>
      <c r="AE64" s="149"/>
      <c r="AF64" s="149"/>
      <c r="AG64" s="149"/>
      <c r="AH64" s="150"/>
    </row>
    <row r="65" spans="2:34" ht="20.25" customHeight="1" x14ac:dyDescent="0.35">
      <c r="B65" s="89"/>
      <c r="C65" s="17" t="s">
        <v>61</v>
      </c>
      <c r="D65" s="6"/>
      <c r="E65" s="6"/>
      <c r="F65" s="7"/>
      <c r="G65" s="64">
        <v>11</v>
      </c>
      <c r="H65" s="73" t="s">
        <v>62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148">
        <f>'[3]Pengabdian Masy-Profesi'!G89</f>
        <v>0</v>
      </c>
      <c r="AC65" s="149"/>
      <c r="AD65" s="149"/>
      <c r="AE65" s="149"/>
      <c r="AF65" s="149"/>
      <c r="AG65" s="149"/>
      <c r="AH65" s="150"/>
    </row>
    <row r="66" spans="2:34" ht="20.25" customHeight="1" x14ac:dyDescent="0.35">
      <c r="B66" s="86"/>
      <c r="C66" s="90"/>
      <c r="D66" s="6"/>
      <c r="E66" s="6"/>
      <c r="F66" s="7"/>
      <c r="G66" s="64">
        <v>12</v>
      </c>
      <c r="H66" s="73" t="s">
        <v>63</v>
      </c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5"/>
      <c r="AB66" s="148">
        <f>'[3]Pengabdian Masy-Profesi'!G125</f>
        <v>30</v>
      </c>
      <c r="AC66" s="149"/>
      <c r="AD66" s="149"/>
      <c r="AE66" s="149"/>
      <c r="AF66" s="149"/>
      <c r="AG66" s="149"/>
      <c r="AH66" s="150"/>
    </row>
    <row r="67" spans="2:34" ht="15" customHeight="1" x14ac:dyDescent="0.35">
      <c r="B67" s="91"/>
      <c r="C67" s="6"/>
      <c r="D67" s="6"/>
      <c r="E67" s="6"/>
      <c r="F67" s="7"/>
      <c r="G67" s="151">
        <v>13</v>
      </c>
      <c r="H67" s="165" t="s">
        <v>64</v>
      </c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7"/>
      <c r="AB67" s="171">
        <f>SUM(AB62:AH66)</f>
        <v>30</v>
      </c>
      <c r="AC67" s="157"/>
      <c r="AD67" s="157"/>
      <c r="AE67" s="157"/>
      <c r="AF67" s="157"/>
      <c r="AG67" s="157"/>
      <c r="AH67" s="158"/>
    </row>
    <row r="68" spans="2:34" ht="3.75" customHeight="1" x14ac:dyDescent="0.35">
      <c r="B68" s="23"/>
      <c r="C68" s="24"/>
      <c r="D68" s="24"/>
      <c r="E68" s="24"/>
      <c r="F68" s="25"/>
      <c r="G68" s="152"/>
      <c r="H68" s="168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70"/>
      <c r="AB68" s="156"/>
      <c r="AC68" s="157"/>
      <c r="AD68" s="157"/>
      <c r="AE68" s="157"/>
      <c r="AF68" s="157"/>
      <c r="AG68" s="157"/>
      <c r="AH68" s="158"/>
    </row>
    <row r="69" spans="2:34" ht="20.25" customHeight="1" x14ac:dyDescent="0.35">
      <c r="B69" s="92" t="s">
        <v>65</v>
      </c>
      <c r="C69" s="93" t="s">
        <v>58</v>
      </c>
      <c r="D69" s="2"/>
      <c r="E69" s="2"/>
      <c r="F69" s="3"/>
      <c r="G69" s="64">
        <v>14</v>
      </c>
      <c r="H69" s="73" t="s">
        <v>66</v>
      </c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84"/>
      <c r="AA69" s="85"/>
      <c r="AB69" s="148">
        <f>'[3]Publikasi '!J17</f>
        <v>0</v>
      </c>
      <c r="AC69" s="149"/>
      <c r="AD69" s="149"/>
      <c r="AE69" s="149"/>
      <c r="AF69" s="149"/>
      <c r="AG69" s="149"/>
      <c r="AH69" s="150"/>
    </row>
    <row r="70" spans="2:34" ht="20.25" customHeight="1" x14ac:dyDescent="0.35">
      <c r="B70" s="89"/>
      <c r="C70" s="17" t="s">
        <v>67</v>
      </c>
      <c r="D70" s="6"/>
      <c r="E70" s="6"/>
      <c r="F70" s="7"/>
      <c r="G70" s="64">
        <v>15</v>
      </c>
      <c r="H70" s="73" t="s">
        <v>68</v>
      </c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84"/>
      <c r="AA70" s="85"/>
      <c r="AB70" s="148">
        <f>'[3]Publikasi '!I45</f>
        <v>0</v>
      </c>
      <c r="AC70" s="149"/>
      <c r="AD70" s="149"/>
      <c r="AE70" s="149"/>
      <c r="AF70" s="149"/>
      <c r="AG70" s="149"/>
      <c r="AH70" s="150"/>
    </row>
    <row r="71" spans="2:34" ht="20.25" customHeight="1" x14ac:dyDescent="0.35">
      <c r="B71" s="91"/>
      <c r="C71" s="90"/>
      <c r="D71" s="6"/>
      <c r="E71" s="6"/>
      <c r="F71" s="7"/>
      <c r="G71" s="64">
        <v>16</v>
      </c>
      <c r="H71" s="73" t="s">
        <v>69</v>
      </c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84"/>
      <c r="AA71" s="85"/>
      <c r="AB71" s="148">
        <f>'[3]Publikasi '!I61</f>
        <v>0</v>
      </c>
      <c r="AC71" s="149"/>
      <c r="AD71" s="149"/>
      <c r="AE71" s="149"/>
      <c r="AF71" s="149"/>
      <c r="AG71" s="149"/>
      <c r="AH71" s="150"/>
    </row>
    <row r="72" spans="2:34" ht="20.25" customHeight="1" x14ac:dyDescent="0.35">
      <c r="B72" s="91"/>
      <c r="C72" s="90"/>
      <c r="D72" s="6"/>
      <c r="E72" s="6"/>
      <c r="F72" s="7"/>
      <c r="G72" s="64">
        <v>17</v>
      </c>
      <c r="H72" s="73" t="s">
        <v>70</v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84"/>
      <c r="AA72" s="85"/>
      <c r="AB72" s="148">
        <f>'[3]Publikasi '!G83</f>
        <v>0</v>
      </c>
      <c r="AC72" s="149"/>
      <c r="AD72" s="149"/>
      <c r="AE72" s="149"/>
      <c r="AF72" s="149"/>
      <c r="AG72" s="149"/>
      <c r="AH72" s="150"/>
    </row>
    <row r="73" spans="2:34" ht="16.5" customHeight="1" x14ac:dyDescent="0.35">
      <c r="B73" s="91"/>
      <c r="C73" s="90"/>
      <c r="D73" s="6"/>
      <c r="E73" s="6"/>
      <c r="F73" s="7"/>
      <c r="G73" s="95">
        <v>18</v>
      </c>
      <c r="H73" s="96" t="s">
        <v>71</v>
      </c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  <c r="AA73" s="99"/>
      <c r="AB73" s="148">
        <f>'[3]Publikasi '!F100+'[3]Publikasi '!F118+'[3]Publikasi '!F136+'[3]Publikasi '!G154</f>
        <v>0</v>
      </c>
      <c r="AC73" s="149"/>
      <c r="AD73" s="149"/>
      <c r="AE73" s="149"/>
      <c r="AF73" s="149"/>
      <c r="AG73" s="149"/>
      <c r="AH73" s="150"/>
    </row>
    <row r="74" spans="2:34" ht="18" customHeight="1" x14ac:dyDescent="0.35">
      <c r="B74" s="86"/>
      <c r="C74" s="6"/>
      <c r="D74" s="6"/>
      <c r="E74" s="6"/>
      <c r="F74" s="7"/>
      <c r="G74" s="87"/>
      <c r="H74" s="80" t="s">
        <v>72</v>
      </c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81"/>
      <c r="AA74" s="82"/>
      <c r="AB74" s="148"/>
      <c r="AC74" s="149"/>
      <c r="AD74" s="149"/>
      <c r="AE74" s="149"/>
      <c r="AF74" s="149"/>
      <c r="AG74" s="149"/>
      <c r="AH74" s="150"/>
    </row>
    <row r="75" spans="2:34" ht="16.5" customHeight="1" x14ac:dyDescent="0.35">
      <c r="B75" s="86"/>
      <c r="C75" s="6"/>
      <c r="D75" s="6"/>
      <c r="E75" s="6"/>
      <c r="F75" s="7"/>
      <c r="G75" s="151">
        <v>19</v>
      </c>
      <c r="H75" s="153" t="s">
        <v>73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5"/>
      <c r="AB75" s="159">
        <f>SUM(AB69:AH74)</f>
        <v>0</v>
      </c>
      <c r="AC75" s="160"/>
      <c r="AD75" s="160"/>
      <c r="AE75" s="160"/>
      <c r="AF75" s="160"/>
      <c r="AG75" s="160"/>
      <c r="AH75" s="161"/>
    </row>
    <row r="76" spans="2:34" ht="6" customHeight="1" x14ac:dyDescent="0.35">
      <c r="B76" s="23"/>
      <c r="C76" s="24"/>
      <c r="D76" s="24"/>
      <c r="E76" s="24"/>
      <c r="F76" s="25"/>
      <c r="G76" s="152"/>
      <c r="H76" s="153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62"/>
      <c r="AC76" s="163"/>
      <c r="AD76" s="163"/>
      <c r="AE76" s="163"/>
      <c r="AF76" s="163"/>
      <c r="AG76" s="163"/>
      <c r="AH76" s="164"/>
    </row>
    <row r="77" spans="2:34" ht="6" customHeight="1" x14ac:dyDescent="0.35">
      <c r="B77" s="86"/>
      <c r="C77" s="6"/>
      <c r="D77" s="6"/>
      <c r="E77" s="6"/>
      <c r="F77" s="7"/>
      <c r="G77" s="143">
        <v>20</v>
      </c>
      <c r="H77" s="145" t="s">
        <v>74</v>
      </c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7"/>
      <c r="AB77" s="148">
        <f>'[3]Pengembangan Ilmu'!G18</f>
        <v>0</v>
      </c>
      <c r="AC77" s="149"/>
      <c r="AD77" s="149"/>
      <c r="AE77" s="149"/>
      <c r="AF77" s="149"/>
      <c r="AG77" s="149"/>
      <c r="AH77" s="150"/>
    </row>
    <row r="78" spans="2:34" ht="16.5" customHeight="1" x14ac:dyDescent="0.35">
      <c r="B78" s="103" t="s">
        <v>75</v>
      </c>
      <c r="C78" s="90" t="s">
        <v>43</v>
      </c>
      <c r="D78" s="90"/>
      <c r="E78" s="90"/>
      <c r="F78" s="104"/>
      <c r="G78" s="144"/>
      <c r="H78" s="145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148"/>
      <c r="AC78" s="149"/>
      <c r="AD78" s="149"/>
      <c r="AE78" s="149"/>
      <c r="AF78" s="149"/>
      <c r="AG78" s="149"/>
      <c r="AH78" s="150"/>
    </row>
    <row r="79" spans="2:34" ht="20.25" customHeight="1" x14ac:dyDescent="0.35">
      <c r="B79" s="105"/>
      <c r="C79" s="90" t="s">
        <v>76</v>
      </c>
      <c r="D79" s="90"/>
      <c r="E79" s="90"/>
      <c r="F79" s="104"/>
      <c r="G79" s="64">
        <v>21</v>
      </c>
      <c r="H79" s="73" t="s">
        <v>77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5"/>
      <c r="AB79" s="148">
        <f>'[3]Pengembangan Ilmu'!H44</f>
        <v>0</v>
      </c>
      <c r="AC79" s="149"/>
      <c r="AD79" s="149"/>
      <c r="AE79" s="149"/>
      <c r="AF79" s="149"/>
      <c r="AG79" s="149"/>
      <c r="AH79" s="150"/>
    </row>
    <row r="80" spans="2:34" ht="17.25" customHeight="1" x14ac:dyDescent="0.35">
      <c r="B80" s="105"/>
      <c r="C80" s="90" t="s">
        <v>78</v>
      </c>
      <c r="D80" s="90"/>
      <c r="E80" s="90"/>
      <c r="F80" s="104"/>
      <c r="G80" s="151">
        <v>22</v>
      </c>
      <c r="H80" s="153" t="s">
        <v>79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5"/>
      <c r="AB80" s="156">
        <f>SUM(AB77:AH79)</f>
        <v>0</v>
      </c>
      <c r="AC80" s="157"/>
      <c r="AD80" s="157"/>
      <c r="AE80" s="157"/>
      <c r="AF80" s="157"/>
      <c r="AG80" s="157"/>
      <c r="AH80" s="158"/>
    </row>
    <row r="81" spans="2:34" ht="6" customHeight="1" x14ac:dyDescent="0.35">
      <c r="B81" s="106"/>
      <c r="C81" s="107"/>
      <c r="D81" s="107"/>
      <c r="E81" s="107"/>
      <c r="F81" s="108"/>
      <c r="G81" s="152"/>
      <c r="H81" s="153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  <c r="AB81" s="156"/>
      <c r="AC81" s="157"/>
      <c r="AD81" s="157"/>
      <c r="AE81" s="157"/>
      <c r="AF81" s="157"/>
      <c r="AG81" s="157"/>
      <c r="AH81" s="158"/>
    </row>
    <row r="82" spans="2:34" ht="6" customHeight="1" x14ac:dyDescent="0.35">
      <c r="B82" s="63"/>
      <c r="C82" s="109"/>
      <c r="D82" s="6"/>
      <c r="E82" s="6"/>
      <c r="F82" s="7"/>
      <c r="G82" s="7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78"/>
    </row>
    <row r="83" spans="2:34" ht="15.75" customHeight="1" x14ac:dyDescent="0.35">
      <c r="B83" s="83" t="s">
        <v>80</v>
      </c>
      <c r="C83" s="17" t="s">
        <v>81</v>
      </c>
      <c r="D83" s="6"/>
      <c r="E83" s="6"/>
      <c r="F83" s="7"/>
      <c r="G83" s="135" t="s">
        <v>82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</row>
    <row r="84" spans="2:34" ht="15" customHeight="1" x14ac:dyDescent="0.35">
      <c r="B84" s="86"/>
      <c r="C84" s="111" t="s">
        <v>83</v>
      </c>
      <c r="D84" s="6"/>
      <c r="E84" s="6"/>
      <c r="F84" s="7"/>
      <c r="G84" s="135" t="s">
        <v>84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/>
    </row>
    <row r="85" spans="2:34" ht="15.75" customHeight="1" x14ac:dyDescent="0.35">
      <c r="B85" s="86"/>
      <c r="C85" s="6"/>
      <c r="D85" s="6"/>
      <c r="E85" s="6"/>
      <c r="F85" s="7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/>
    </row>
    <row r="86" spans="2:34" ht="15" customHeight="1" x14ac:dyDescent="0.35">
      <c r="B86" s="86"/>
      <c r="C86" s="6"/>
      <c r="D86" s="6"/>
      <c r="E86" s="6"/>
      <c r="F86" s="7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/>
    </row>
    <row r="87" spans="2:34" ht="6" customHeight="1" x14ac:dyDescent="0.35">
      <c r="B87" s="86"/>
      <c r="C87" s="6"/>
      <c r="D87" s="6"/>
      <c r="E87" s="6"/>
      <c r="F87" s="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4"/>
    </row>
    <row r="88" spans="2:34" ht="15" customHeight="1" x14ac:dyDescent="0.35">
      <c r="B88" s="86"/>
      <c r="C88" s="6"/>
      <c r="D88" s="6"/>
      <c r="E88" s="6"/>
      <c r="F88" s="7"/>
      <c r="G88" s="138" t="s">
        <v>98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40"/>
    </row>
    <row r="89" spans="2:34" ht="8.25" customHeight="1" x14ac:dyDescent="0.35">
      <c r="B89" s="86"/>
      <c r="C89" s="6"/>
      <c r="D89" s="6"/>
      <c r="E89" s="6"/>
      <c r="F89" s="7"/>
      <c r="G89" s="115"/>
      <c r="H89" s="116"/>
      <c r="I89" s="116"/>
      <c r="J89" s="116"/>
      <c r="K89" s="116"/>
      <c r="L89" s="116"/>
      <c r="M89" s="116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16"/>
      <c r="Y89" s="141"/>
      <c r="Z89" s="141"/>
      <c r="AA89" s="141"/>
      <c r="AB89" s="141"/>
      <c r="AC89" s="141"/>
      <c r="AD89" s="141"/>
      <c r="AE89" s="141"/>
      <c r="AF89" s="141"/>
      <c r="AG89" s="141"/>
      <c r="AH89" s="142"/>
    </row>
    <row r="90" spans="2:34" ht="18" customHeight="1" x14ac:dyDescent="0.35">
      <c r="B90" s="86"/>
      <c r="C90" s="6"/>
      <c r="D90" s="6"/>
      <c r="E90" s="6"/>
      <c r="F90" s="7"/>
      <c r="G90" s="115" t="s">
        <v>86</v>
      </c>
      <c r="H90" s="116"/>
      <c r="I90" s="116"/>
      <c r="J90" s="116"/>
      <c r="K90" s="116"/>
      <c r="L90" s="117"/>
      <c r="M90" s="116"/>
      <c r="N90" s="116" t="s">
        <v>14</v>
      </c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8"/>
    </row>
    <row r="91" spans="2:34" ht="15" customHeight="1" x14ac:dyDescent="0.35">
      <c r="B91" s="86"/>
      <c r="C91" s="6"/>
      <c r="D91" s="6"/>
      <c r="E91" s="6"/>
      <c r="F91" s="7"/>
      <c r="G91" s="115"/>
      <c r="H91" s="116"/>
      <c r="I91" s="116"/>
      <c r="J91" s="116"/>
      <c r="K91" s="116"/>
      <c r="L91" s="117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8"/>
    </row>
    <row r="92" spans="2:34" ht="15" customHeight="1" x14ac:dyDescent="0.35">
      <c r="B92" s="86"/>
      <c r="C92" s="6"/>
      <c r="D92" s="6"/>
      <c r="E92" s="6"/>
      <c r="F92" s="7"/>
      <c r="G92" s="115"/>
      <c r="H92" s="116"/>
      <c r="I92" s="116"/>
      <c r="J92" s="116"/>
      <c r="K92" s="116"/>
      <c r="L92" s="117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8"/>
    </row>
    <row r="93" spans="2:34" ht="15" customHeight="1" x14ac:dyDescent="0.35">
      <c r="B93" s="86"/>
      <c r="C93" s="6"/>
      <c r="D93" s="6"/>
      <c r="E93" s="6"/>
      <c r="F93" s="7"/>
      <c r="G93" s="115" t="s">
        <v>87</v>
      </c>
      <c r="H93" s="116"/>
      <c r="I93" s="116"/>
      <c r="J93" s="116"/>
      <c r="K93" s="116"/>
      <c r="L93" s="117"/>
      <c r="M93" s="116"/>
      <c r="N93" s="116" t="s">
        <v>88</v>
      </c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8"/>
    </row>
    <row r="94" spans="2:34" ht="12.75" customHeight="1" x14ac:dyDescent="0.35">
      <c r="B94" s="86"/>
      <c r="C94" s="6"/>
      <c r="D94" s="6"/>
      <c r="E94" s="6"/>
      <c r="F94" s="7"/>
      <c r="G94" s="115"/>
      <c r="H94" s="116"/>
      <c r="I94" s="116"/>
      <c r="J94" s="116"/>
      <c r="K94" s="116"/>
      <c r="L94" s="117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/>
    </row>
    <row r="95" spans="2:34" ht="12.75" customHeight="1" x14ac:dyDescent="0.35">
      <c r="B95" s="86"/>
      <c r="C95" s="6"/>
      <c r="D95" s="6"/>
      <c r="E95" s="6"/>
      <c r="F95" s="7"/>
      <c r="G95" s="26" t="s">
        <v>89</v>
      </c>
      <c r="H95" s="116"/>
      <c r="I95" s="116"/>
      <c r="J95" s="116"/>
      <c r="K95" s="116"/>
      <c r="L95" s="117"/>
      <c r="M95" s="116"/>
      <c r="N95" s="116" t="s">
        <v>90</v>
      </c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8"/>
    </row>
    <row r="96" spans="2:34" ht="7.5" customHeight="1" x14ac:dyDescent="0.35">
      <c r="B96" s="23"/>
      <c r="C96" s="24"/>
      <c r="D96" s="24"/>
      <c r="E96" s="24"/>
      <c r="F96" s="25"/>
      <c r="G96" s="5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61"/>
    </row>
    <row r="97" spans="2:34" ht="6" customHeight="1" x14ac:dyDescent="0.35">
      <c r="B97" s="1"/>
      <c r="C97" s="2"/>
      <c r="D97" s="2"/>
      <c r="E97" s="2"/>
      <c r="F97" s="2"/>
      <c r="G97" s="7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78"/>
    </row>
    <row r="98" spans="2:34" ht="20.25" customHeight="1" x14ac:dyDescent="0.35">
      <c r="B98" s="91" t="s">
        <v>91</v>
      </c>
      <c r="C98" s="90" t="s">
        <v>92</v>
      </c>
      <c r="D98" s="119"/>
      <c r="E98" s="6"/>
      <c r="F98" s="6"/>
      <c r="G98" s="120" t="s">
        <v>93</v>
      </c>
      <c r="H98" s="121" t="s">
        <v>94</v>
      </c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2"/>
    </row>
    <row r="99" spans="2:34" ht="20.25" customHeight="1" x14ac:dyDescent="0.35">
      <c r="B99" s="91"/>
      <c r="C99" s="90"/>
      <c r="D99" s="119"/>
      <c r="E99" s="6"/>
      <c r="F99" s="6"/>
      <c r="G99" s="123" t="s">
        <v>95</v>
      </c>
      <c r="H99" s="26" t="s">
        <v>96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7"/>
    </row>
    <row r="100" spans="2:34" ht="6" customHeight="1" x14ac:dyDescent="0.35">
      <c r="B100" s="23"/>
      <c r="C100" s="24"/>
      <c r="D100" s="24"/>
      <c r="E100" s="24"/>
      <c r="F100" s="24"/>
      <c r="G100" s="131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3"/>
    </row>
    <row r="101" spans="2:34" ht="20.25" customHeight="1" x14ac:dyDescent="0.35">
      <c r="G101" s="124"/>
      <c r="H101" s="124"/>
      <c r="I101" s="124"/>
      <c r="J101" s="124"/>
      <c r="K101" s="124"/>
      <c r="L101" s="124"/>
      <c r="M101" s="12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2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4"/>
      <c r="H104" s="124"/>
      <c r="I104" s="124"/>
      <c r="J104" s="124"/>
      <c r="K104" s="124"/>
      <c r="N104" s="125"/>
    </row>
    <row r="105" spans="2:34" ht="20.25" customHeight="1" x14ac:dyDescent="0.35">
      <c r="G105" s="124"/>
      <c r="H105" s="124"/>
      <c r="I105" s="124"/>
      <c r="J105" s="124"/>
      <c r="K105" s="124"/>
      <c r="L105" s="125"/>
    </row>
    <row r="106" spans="2:34" ht="20.25" customHeight="1" x14ac:dyDescent="0.35">
      <c r="G106" s="124"/>
      <c r="H106" s="124"/>
      <c r="I106" s="124"/>
      <c r="J106" s="124"/>
      <c r="K106" s="124"/>
      <c r="L106" s="125"/>
    </row>
    <row r="107" spans="2:34" ht="20.25" customHeight="1" x14ac:dyDescent="0.35">
      <c r="G107" s="124"/>
      <c r="H107" s="124"/>
      <c r="I107" s="124"/>
      <c r="J107" s="124"/>
      <c r="K107" s="124"/>
      <c r="L107" s="125"/>
    </row>
    <row r="108" spans="2:34" ht="20.25" customHeight="1" x14ac:dyDescent="0.35">
      <c r="G108" s="124"/>
      <c r="H108" s="124"/>
      <c r="I108" s="124"/>
      <c r="J108" s="124"/>
      <c r="K108" s="124"/>
      <c r="N108" s="125"/>
    </row>
    <row r="109" spans="2:34" ht="20.25" customHeight="1" x14ac:dyDescent="0.35">
      <c r="G109" s="124"/>
      <c r="H109" s="124"/>
      <c r="I109" s="124"/>
      <c r="J109" s="124"/>
      <c r="K109" s="124"/>
      <c r="L109" s="125"/>
    </row>
    <row r="110" spans="2:34" ht="20.25" customHeight="1" x14ac:dyDescent="0.35">
      <c r="G110" s="124"/>
      <c r="H110" s="124"/>
      <c r="I110" s="124"/>
      <c r="J110" s="124"/>
      <c r="K110" s="124"/>
      <c r="N110" s="125"/>
    </row>
    <row r="111" spans="2:34" ht="6" customHeight="1" x14ac:dyDescent="0.35"/>
    <row r="123" spans="2:34" ht="6" customHeight="1" x14ac:dyDescent="0.35"/>
    <row r="124" spans="2:34" ht="20.25" customHeight="1" x14ac:dyDescent="0.35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</row>
    <row r="125" spans="2:34" x14ac:dyDescent="0.35">
      <c r="B125" s="124"/>
      <c r="C125" s="124"/>
      <c r="D125" s="124"/>
      <c r="E125" s="124"/>
      <c r="F125" s="124"/>
      <c r="G125" s="124"/>
      <c r="H125" s="124"/>
    </row>
    <row r="126" spans="2:34" ht="20.25" customHeight="1" x14ac:dyDescent="0.35">
      <c r="B126" s="125"/>
      <c r="C126" s="127"/>
      <c r="D126" s="127"/>
      <c r="E126" s="127"/>
      <c r="F126" s="127"/>
      <c r="G126" s="127"/>
      <c r="H126" s="128"/>
      <c r="I126" s="129"/>
    </row>
    <row r="127" spans="2:34" ht="12" customHeight="1" x14ac:dyDescent="0.35">
      <c r="B127" s="125"/>
      <c r="C127" s="127"/>
      <c r="D127" s="127"/>
      <c r="E127" s="127"/>
      <c r="F127" s="127"/>
      <c r="G127" s="127"/>
      <c r="H127" s="128"/>
    </row>
    <row r="128" spans="2:34" ht="20.25" customHeight="1" x14ac:dyDescent="0.35">
      <c r="B128" s="125"/>
      <c r="C128" s="127"/>
      <c r="D128" s="127"/>
      <c r="E128" s="127"/>
      <c r="F128" s="127"/>
      <c r="G128" s="127"/>
      <c r="H128" s="128"/>
      <c r="I128" s="129"/>
    </row>
    <row r="129" spans="2:9" ht="12" customHeight="1" x14ac:dyDescent="0.35">
      <c r="B129" s="125"/>
      <c r="C129" s="127"/>
      <c r="D129" s="127"/>
      <c r="E129" s="127"/>
      <c r="F129" s="127"/>
      <c r="G129" s="127"/>
      <c r="H129" s="128"/>
    </row>
    <row r="130" spans="2:9" ht="20.25" customHeight="1" x14ac:dyDescent="0.35">
      <c r="B130" s="125"/>
      <c r="C130" s="127"/>
      <c r="D130" s="127"/>
      <c r="E130" s="127"/>
      <c r="F130" s="127"/>
      <c r="G130" s="127"/>
      <c r="H130" s="128"/>
      <c r="I130" s="129"/>
    </row>
    <row r="131" spans="2:9" ht="12" customHeight="1" x14ac:dyDescent="0.35">
      <c r="B131" s="125"/>
      <c r="C131" s="127"/>
      <c r="D131" s="127"/>
      <c r="E131" s="127"/>
      <c r="F131" s="127"/>
      <c r="G131" s="127"/>
      <c r="H131" s="128"/>
    </row>
    <row r="132" spans="2:9" ht="20.25" customHeight="1" x14ac:dyDescent="0.35">
      <c r="B132" s="125"/>
      <c r="C132" s="127"/>
      <c r="D132" s="127"/>
      <c r="E132" s="127"/>
      <c r="F132" s="127"/>
      <c r="G132" s="127"/>
      <c r="H132" s="128"/>
      <c r="I132" s="129"/>
    </row>
    <row r="133" spans="2:9" ht="12" customHeight="1" x14ac:dyDescent="0.35">
      <c r="B133" s="124"/>
      <c r="C133" s="124"/>
      <c r="D133" s="124"/>
      <c r="E133" s="124"/>
      <c r="F133" s="124"/>
      <c r="G133" s="124"/>
    </row>
    <row r="134" spans="2:9" ht="20.25" customHeight="1" x14ac:dyDescent="0.35">
      <c r="B134" s="124"/>
      <c r="C134" s="124"/>
      <c r="D134" s="124"/>
      <c r="E134" s="124"/>
      <c r="F134" s="124"/>
      <c r="G134" s="124"/>
      <c r="I134" s="129"/>
    </row>
    <row r="135" spans="2:9" ht="12" customHeight="1" x14ac:dyDescent="0.35">
      <c r="I135" s="129"/>
    </row>
    <row r="136" spans="2:9" ht="20.25" customHeight="1" x14ac:dyDescent="0.35">
      <c r="B136" s="124"/>
      <c r="C136" s="124"/>
      <c r="D136" s="124"/>
      <c r="E136" s="124"/>
      <c r="F136" s="124"/>
      <c r="I136" s="129"/>
    </row>
    <row r="137" spans="2:9" ht="12" customHeight="1" x14ac:dyDescent="0.35">
      <c r="B137" s="124"/>
      <c r="C137" s="124"/>
      <c r="D137" s="124"/>
      <c r="E137" s="124"/>
      <c r="F137" s="124"/>
      <c r="I137" s="129"/>
    </row>
    <row r="138" spans="2:9" ht="20.25" customHeight="1" x14ac:dyDescent="0.35">
      <c r="B138" s="124"/>
      <c r="C138" s="124"/>
      <c r="D138" s="124"/>
      <c r="E138" s="124"/>
      <c r="F138" s="124"/>
      <c r="I138" s="129"/>
    </row>
    <row r="139" spans="2:9" ht="12" customHeight="1" x14ac:dyDescent="0.35">
      <c r="B139" s="124"/>
      <c r="C139" s="124"/>
      <c r="D139" s="124"/>
      <c r="E139" s="124"/>
      <c r="F139" s="124"/>
      <c r="I139" s="129"/>
    </row>
    <row r="140" spans="2:9" ht="20.25" customHeight="1" x14ac:dyDescent="0.35">
      <c r="B140" s="124"/>
      <c r="C140" s="124"/>
      <c r="D140" s="124"/>
      <c r="E140" s="124"/>
      <c r="F140" s="124"/>
      <c r="I140" s="12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4"/>
      <c r="C145" s="124"/>
      <c r="D145" s="124"/>
      <c r="E145" s="124"/>
      <c r="F145" s="124"/>
      <c r="I145" s="129"/>
    </row>
    <row r="146" spans="2:34" ht="6" customHeight="1" x14ac:dyDescent="0.35"/>
    <row r="147" spans="2:34" ht="6" customHeight="1" x14ac:dyDescent="0.35"/>
    <row r="148" spans="2:34" x14ac:dyDescent="0.35">
      <c r="B148" s="130"/>
      <c r="C148" s="124"/>
      <c r="I148" s="12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4"/>
    </row>
    <row r="152" spans="2:34" ht="6" customHeight="1" x14ac:dyDescent="0.35"/>
    <row r="154" spans="2:34" ht="20.25" customHeight="1" x14ac:dyDescent="0.35"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8"/>
    </row>
    <row r="155" spans="2:34" ht="20.25" customHeight="1" x14ac:dyDescent="0.35"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8"/>
    </row>
    <row r="156" spans="2:34" ht="20.25" customHeight="1" x14ac:dyDescent="0.35"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8"/>
    </row>
    <row r="157" spans="2:34" ht="20.25" customHeight="1" x14ac:dyDescent="0.35"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8"/>
    </row>
    <row r="158" spans="2:34" x14ac:dyDescent="0.35"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48EE17B4-FCB6-4A66-8D5A-5C47C7E68E28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5096-961B-4D5F-B054-5A820A36BCC8}">
  <sheetPr>
    <tabColor theme="1"/>
  </sheetPr>
  <dimension ref="B2:AM158"/>
  <sheetViews>
    <sheetView showGridLines="0" topLeftCell="A71" zoomScale="75" zoomScaleNormal="75" workbookViewId="0">
      <selection activeCell="AK90" sqref="AK9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38" width="9.1796875" style="4" customWidth="1"/>
    <col min="39" max="39" width="22.81640625" style="4" customWidth="1"/>
    <col min="40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294" width="9.1796875" style="4"/>
    <col min="295" max="295" width="22.81640625" style="4" customWidth="1"/>
    <col min="296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550" width="9.1796875" style="4"/>
    <col min="551" max="551" width="22.81640625" style="4" customWidth="1"/>
    <col min="552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806" width="9.1796875" style="4"/>
    <col min="807" max="807" width="22.81640625" style="4" customWidth="1"/>
    <col min="808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062" width="9.1796875" style="4"/>
    <col min="1063" max="1063" width="22.81640625" style="4" customWidth="1"/>
    <col min="1064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318" width="9.1796875" style="4"/>
    <col min="1319" max="1319" width="22.81640625" style="4" customWidth="1"/>
    <col min="1320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574" width="9.1796875" style="4"/>
    <col min="1575" max="1575" width="22.81640625" style="4" customWidth="1"/>
    <col min="1576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1830" width="9.1796875" style="4"/>
    <col min="1831" max="1831" width="22.81640625" style="4" customWidth="1"/>
    <col min="1832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086" width="9.1796875" style="4"/>
    <col min="2087" max="2087" width="22.81640625" style="4" customWidth="1"/>
    <col min="2088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342" width="9.1796875" style="4"/>
    <col min="2343" max="2343" width="22.81640625" style="4" customWidth="1"/>
    <col min="2344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598" width="9.1796875" style="4"/>
    <col min="2599" max="2599" width="22.81640625" style="4" customWidth="1"/>
    <col min="2600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2854" width="9.1796875" style="4"/>
    <col min="2855" max="2855" width="22.81640625" style="4" customWidth="1"/>
    <col min="2856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110" width="9.1796875" style="4"/>
    <col min="3111" max="3111" width="22.81640625" style="4" customWidth="1"/>
    <col min="3112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366" width="9.1796875" style="4"/>
    <col min="3367" max="3367" width="22.81640625" style="4" customWidth="1"/>
    <col min="3368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622" width="9.1796875" style="4"/>
    <col min="3623" max="3623" width="22.81640625" style="4" customWidth="1"/>
    <col min="3624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3878" width="9.1796875" style="4"/>
    <col min="3879" max="3879" width="22.81640625" style="4" customWidth="1"/>
    <col min="3880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134" width="9.1796875" style="4"/>
    <col min="4135" max="4135" width="22.81640625" style="4" customWidth="1"/>
    <col min="4136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390" width="9.1796875" style="4"/>
    <col min="4391" max="4391" width="22.81640625" style="4" customWidth="1"/>
    <col min="4392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646" width="9.1796875" style="4"/>
    <col min="4647" max="4647" width="22.81640625" style="4" customWidth="1"/>
    <col min="4648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4902" width="9.1796875" style="4"/>
    <col min="4903" max="4903" width="22.81640625" style="4" customWidth="1"/>
    <col min="4904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158" width="9.1796875" style="4"/>
    <col min="5159" max="5159" width="22.81640625" style="4" customWidth="1"/>
    <col min="5160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414" width="9.1796875" style="4"/>
    <col min="5415" max="5415" width="22.81640625" style="4" customWidth="1"/>
    <col min="5416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670" width="9.1796875" style="4"/>
    <col min="5671" max="5671" width="22.81640625" style="4" customWidth="1"/>
    <col min="5672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5926" width="9.1796875" style="4"/>
    <col min="5927" max="5927" width="22.81640625" style="4" customWidth="1"/>
    <col min="5928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182" width="9.1796875" style="4"/>
    <col min="6183" max="6183" width="22.81640625" style="4" customWidth="1"/>
    <col min="6184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438" width="9.1796875" style="4"/>
    <col min="6439" max="6439" width="22.81640625" style="4" customWidth="1"/>
    <col min="6440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694" width="9.1796875" style="4"/>
    <col min="6695" max="6695" width="22.81640625" style="4" customWidth="1"/>
    <col min="6696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6950" width="9.1796875" style="4"/>
    <col min="6951" max="6951" width="22.81640625" style="4" customWidth="1"/>
    <col min="6952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206" width="9.1796875" style="4"/>
    <col min="7207" max="7207" width="22.81640625" style="4" customWidth="1"/>
    <col min="7208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462" width="9.1796875" style="4"/>
    <col min="7463" max="7463" width="22.81640625" style="4" customWidth="1"/>
    <col min="7464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718" width="9.1796875" style="4"/>
    <col min="7719" max="7719" width="22.81640625" style="4" customWidth="1"/>
    <col min="7720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7974" width="9.1796875" style="4"/>
    <col min="7975" max="7975" width="22.81640625" style="4" customWidth="1"/>
    <col min="7976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230" width="9.1796875" style="4"/>
    <col min="8231" max="8231" width="22.81640625" style="4" customWidth="1"/>
    <col min="8232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486" width="9.1796875" style="4"/>
    <col min="8487" max="8487" width="22.81640625" style="4" customWidth="1"/>
    <col min="8488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742" width="9.1796875" style="4"/>
    <col min="8743" max="8743" width="22.81640625" style="4" customWidth="1"/>
    <col min="8744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8998" width="9.1796875" style="4"/>
    <col min="8999" max="8999" width="22.81640625" style="4" customWidth="1"/>
    <col min="9000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254" width="9.1796875" style="4"/>
    <col min="9255" max="9255" width="22.81640625" style="4" customWidth="1"/>
    <col min="9256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510" width="9.1796875" style="4"/>
    <col min="9511" max="9511" width="22.81640625" style="4" customWidth="1"/>
    <col min="9512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766" width="9.1796875" style="4"/>
    <col min="9767" max="9767" width="22.81640625" style="4" customWidth="1"/>
    <col min="9768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022" width="9.1796875" style="4"/>
    <col min="10023" max="10023" width="22.81640625" style="4" customWidth="1"/>
    <col min="10024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278" width="9.1796875" style="4"/>
    <col min="10279" max="10279" width="22.81640625" style="4" customWidth="1"/>
    <col min="10280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534" width="9.1796875" style="4"/>
    <col min="10535" max="10535" width="22.81640625" style="4" customWidth="1"/>
    <col min="10536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0790" width="9.1796875" style="4"/>
    <col min="10791" max="10791" width="22.81640625" style="4" customWidth="1"/>
    <col min="10792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046" width="9.1796875" style="4"/>
    <col min="11047" max="11047" width="22.81640625" style="4" customWidth="1"/>
    <col min="11048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302" width="9.1796875" style="4"/>
    <col min="11303" max="11303" width="22.81640625" style="4" customWidth="1"/>
    <col min="11304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558" width="9.1796875" style="4"/>
    <col min="11559" max="11559" width="22.81640625" style="4" customWidth="1"/>
    <col min="11560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1814" width="9.1796875" style="4"/>
    <col min="11815" max="11815" width="22.81640625" style="4" customWidth="1"/>
    <col min="11816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070" width="9.1796875" style="4"/>
    <col min="12071" max="12071" width="22.81640625" style="4" customWidth="1"/>
    <col min="12072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326" width="9.1796875" style="4"/>
    <col min="12327" max="12327" width="22.81640625" style="4" customWidth="1"/>
    <col min="12328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582" width="9.1796875" style="4"/>
    <col min="12583" max="12583" width="22.81640625" style="4" customWidth="1"/>
    <col min="12584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2838" width="9.1796875" style="4"/>
    <col min="12839" max="12839" width="22.81640625" style="4" customWidth="1"/>
    <col min="12840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094" width="9.1796875" style="4"/>
    <col min="13095" max="13095" width="22.81640625" style="4" customWidth="1"/>
    <col min="13096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350" width="9.1796875" style="4"/>
    <col min="13351" max="13351" width="22.81640625" style="4" customWidth="1"/>
    <col min="13352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606" width="9.1796875" style="4"/>
    <col min="13607" max="13607" width="22.81640625" style="4" customWidth="1"/>
    <col min="13608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3862" width="9.1796875" style="4"/>
    <col min="13863" max="13863" width="22.81640625" style="4" customWidth="1"/>
    <col min="13864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118" width="9.1796875" style="4"/>
    <col min="14119" max="14119" width="22.81640625" style="4" customWidth="1"/>
    <col min="14120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374" width="9.1796875" style="4"/>
    <col min="14375" max="14375" width="22.81640625" style="4" customWidth="1"/>
    <col min="14376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630" width="9.1796875" style="4"/>
    <col min="14631" max="14631" width="22.81640625" style="4" customWidth="1"/>
    <col min="14632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4886" width="9.1796875" style="4"/>
    <col min="14887" max="14887" width="22.81640625" style="4" customWidth="1"/>
    <col min="14888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142" width="9.1796875" style="4"/>
    <col min="15143" max="15143" width="22.81640625" style="4" customWidth="1"/>
    <col min="15144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398" width="9.1796875" style="4"/>
    <col min="15399" max="15399" width="22.81640625" style="4" customWidth="1"/>
    <col min="15400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654" width="9.1796875" style="4"/>
    <col min="15655" max="15655" width="22.81640625" style="4" customWidth="1"/>
    <col min="15656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5910" width="9.1796875" style="4"/>
    <col min="15911" max="15911" width="22.81640625" style="4" customWidth="1"/>
    <col min="15912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166" width="9.1796875" style="4"/>
    <col min="16167" max="16167" width="22.81640625" style="4" customWidth="1"/>
    <col min="16168" max="16384" width="9.1796875" style="4"/>
  </cols>
  <sheetData>
    <row r="2" spans="2:34" ht="6.75" customHeight="1" x14ac:dyDescent="0.35">
      <c r="B2" s="242"/>
      <c r="C2" s="24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44"/>
      <c r="C3" s="245"/>
      <c r="D3" s="248" t="s">
        <v>0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  <c r="U3" s="251" t="s">
        <v>1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3"/>
    </row>
    <row r="4" spans="2:34" ht="17.5" x14ac:dyDescent="0.35">
      <c r="B4" s="244"/>
      <c r="C4" s="245"/>
      <c r="D4" s="248" t="s">
        <v>2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44"/>
      <c r="C5" s="245"/>
      <c r="D5" s="254" t="s">
        <v>3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6"/>
      <c r="U5" s="257" t="s">
        <v>4</v>
      </c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9"/>
    </row>
    <row r="6" spans="2:34" ht="12" customHeight="1" x14ac:dyDescent="0.35">
      <c r="B6" s="244"/>
      <c r="C6" s="24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0" t="s">
        <v>5</v>
      </c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</row>
    <row r="7" spans="2:34" x14ac:dyDescent="0.35">
      <c r="B7" s="244"/>
      <c r="C7" s="24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63">
        <v>2</v>
      </c>
      <c r="W7" s="252"/>
      <c r="X7" s="264"/>
      <c r="Y7" s="232">
        <f>'[4]Form P2KB 01'!Y7:AA8</f>
        <v>0</v>
      </c>
      <c r="Z7" s="233"/>
      <c r="AA7" s="234"/>
      <c r="AB7" s="232">
        <v>2</v>
      </c>
      <c r="AC7" s="233"/>
      <c r="AD7" s="234"/>
      <c r="AE7" s="232">
        <v>1</v>
      </c>
      <c r="AF7" s="233"/>
      <c r="AG7" s="234"/>
      <c r="AH7" s="14"/>
    </row>
    <row r="8" spans="2:34" ht="7.5" customHeight="1" x14ac:dyDescent="0.35">
      <c r="B8" s="244"/>
      <c r="C8" s="24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65"/>
      <c r="W8" s="266"/>
      <c r="X8" s="267"/>
      <c r="Y8" s="235"/>
      <c r="Z8" s="236"/>
      <c r="AA8" s="237"/>
      <c r="AB8" s="235"/>
      <c r="AC8" s="236"/>
      <c r="AD8" s="237"/>
      <c r="AE8" s="235"/>
      <c r="AF8" s="236"/>
      <c r="AG8" s="237"/>
      <c r="AH8" s="14"/>
    </row>
    <row r="9" spans="2:34" ht="12.75" customHeight="1" x14ac:dyDescent="0.35">
      <c r="B9" s="244"/>
      <c r="C9" s="24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38" t="s">
        <v>9</v>
      </c>
      <c r="W9" s="238"/>
      <c r="X9" s="15"/>
      <c r="Y9" s="238" t="s">
        <v>10</v>
      </c>
      <c r="Z9" s="238"/>
      <c r="AA9" s="15"/>
      <c r="AB9" s="6"/>
      <c r="AC9" s="239" t="s">
        <v>9</v>
      </c>
      <c r="AD9" s="239"/>
      <c r="AE9" s="6"/>
      <c r="AF9" s="239" t="s">
        <v>10</v>
      </c>
      <c r="AG9" s="239"/>
      <c r="AH9" s="7"/>
    </row>
    <row r="10" spans="2:34" ht="13.5" customHeight="1" x14ac:dyDescent="0.35">
      <c r="B10" s="244"/>
      <c r="C10" s="24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v>1</v>
      </c>
      <c r="AA10" s="240" t="s">
        <v>12</v>
      </c>
      <c r="AB10" s="241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v>1</v>
      </c>
      <c r="AH10" s="7"/>
    </row>
    <row r="11" spans="2:34" ht="6" customHeight="1" x14ac:dyDescent="0.35">
      <c r="B11" s="246"/>
      <c r="C11" s="24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1" t="s">
        <v>13</v>
      </c>
      <c r="C12" s="202"/>
      <c r="D12" s="210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8"/>
      <c r="C13" s="209"/>
      <c r="D13" s="211"/>
      <c r="E13" s="26"/>
      <c r="F13" s="28">
        <f>'[4]Form P2KB 01'!F13</f>
        <v>1</v>
      </c>
      <c r="G13" s="28">
        <f>'[4]Form P2KB 01'!G13</f>
        <v>2</v>
      </c>
      <c r="H13" s="28">
        <f>'[4]Form P2KB 01'!H13</f>
        <v>2</v>
      </c>
      <c r="I13" s="29">
        <f>'[4]Form P2KB 01'!I13</f>
        <v>3</v>
      </c>
      <c r="J13" s="30"/>
      <c r="K13" s="29">
        <f>'[4]Form P2KB 01'!K13</f>
        <v>9</v>
      </c>
      <c r="L13" s="29">
        <f>'[4]Form P2KB 01'!L13</f>
        <v>4</v>
      </c>
      <c r="M13" s="29">
        <f>'[4]Form P2KB 01'!M13</f>
        <v>5</v>
      </c>
      <c r="N13" s="29">
        <f>'[4]Form P2KB 01'!N13</f>
        <v>6</v>
      </c>
      <c r="O13" s="29">
        <f>'[4]Form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50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01" t="s">
        <v>15</v>
      </c>
      <c r="C15" s="202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8"/>
      <c r="C16" s="209"/>
      <c r="D16" s="39" t="s">
        <v>14</v>
      </c>
      <c r="E16" s="58"/>
      <c r="F16" s="28">
        <v>1</v>
      </c>
      <c r="G16" s="28">
        <v>3</v>
      </c>
      <c r="H16" s="28">
        <v>4</v>
      </c>
      <c r="I16" s="40"/>
      <c r="J16" s="28">
        <v>2</v>
      </c>
      <c r="K16" s="28">
        <f>'[4]Form P2KB 01'!K16</f>
        <v>0</v>
      </c>
      <c r="L16" s="28">
        <f>'[4]Form P2KB 01'!L16</f>
        <v>0</v>
      </c>
      <c r="M16" s="28">
        <v>8</v>
      </c>
      <c r="N16" s="40"/>
      <c r="O16" s="28">
        <f>'[4]Form P2KB 01'!O16</f>
        <v>0</v>
      </c>
      <c r="P16" s="28">
        <f>'[4]Form P2KB 01'!P16</f>
        <v>0</v>
      </c>
      <c r="Q16" s="28">
        <f>'[4]Form P2KB 01'!Q16</f>
        <v>3</v>
      </c>
      <c r="R16" s="28">
        <v>8</v>
      </c>
      <c r="S16" s="40"/>
      <c r="T16" s="28">
        <f>'[4]Form P2KB 01'!T16</f>
        <v>0</v>
      </c>
      <c r="U16" s="225">
        <v>5</v>
      </c>
      <c r="V16" s="226"/>
      <c r="W16" s="225">
        <v>1</v>
      </c>
      <c r="X16" s="226"/>
      <c r="Y16" s="225">
        <f>'[4]Form P2KB 01'!Y16:Z16</f>
        <v>6</v>
      </c>
      <c r="Z16" s="226"/>
      <c r="AA16" s="225">
        <v>5</v>
      </c>
      <c r="AB16" s="226"/>
      <c r="AC16" s="31"/>
      <c r="AD16" s="31"/>
      <c r="AE16" s="31"/>
      <c r="AF16" s="31"/>
      <c r="AG16" s="31"/>
      <c r="AH16" s="31"/>
    </row>
    <row r="17" spans="2:39" ht="6" customHeight="1" x14ac:dyDescent="0.35">
      <c r="B17" s="203"/>
      <c r="C17" s="204"/>
      <c r="D17" s="50"/>
      <c r="E17" s="62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9" ht="4.5" customHeight="1" x14ac:dyDescent="0.35">
      <c r="B18" s="201" t="s">
        <v>16</v>
      </c>
      <c r="C18" s="202"/>
      <c r="D18" s="39"/>
      <c r="E18" s="58"/>
      <c r="F18" s="206" t="s">
        <v>17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2"/>
    </row>
    <row r="19" spans="2:39" ht="15.5" x14ac:dyDescent="0.35">
      <c r="B19" s="203"/>
      <c r="C19" s="204"/>
      <c r="D19" s="50" t="s">
        <v>14</v>
      </c>
      <c r="E19" s="6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43"/>
      <c r="AM19" s="44"/>
    </row>
    <row r="20" spans="2:39" ht="6.75" customHeight="1" x14ac:dyDescent="0.35">
      <c r="B20" s="227" t="s">
        <v>18</v>
      </c>
      <c r="C20" s="228"/>
      <c r="D20" s="39"/>
      <c r="E20" s="58"/>
      <c r="F20" s="206" t="s">
        <v>19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</row>
    <row r="21" spans="2:39" x14ac:dyDescent="0.35">
      <c r="B21" s="229"/>
      <c r="C21" s="230"/>
      <c r="D21" s="50" t="s">
        <v>14</v>
      </c>
      <c r="E21" s="6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M21" s="44"/>
    </row>
    <row r="22" spans="2:39" ht="17.25" customHeight="1" x14ac:dyDescent="0.35">
      <c r="B22" s="41" t="s">
        <v>20</v>
      </c>
      <c r="C22" s="45"/>
      <c r="D22" s="50" t="s">
        <v>14</v>
      </c>
      <c r="E22" s="62"/>
      <c r="F22" s="231">
        <v>31545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</row>
    <row r="23" spans="2:39" ht="5.25" customHeight="1" x14ac:dyDescent="0.35">
      <c r="B23" s="201" t="s">
        <v>21</v>
      </c>
      <c r="C23" s="202"/>
      <c r="D23" s="39"/>
      <c r="E23" s="58"/>
      <c r="F23" s="206" t="s">
        <v>22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</row>
    <row r="24" spans="2:39" x14ac:dyDescent="0.35">
      <c r="B24" s="203"/>
      <c r="C24" s="204"/>
      <c r="D24" s="50" t="s">
        <v>14</v>
      </c>
      <c r="E24" s="6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</row>
    <row r="25" spans="2:39" ht="6" customHeight="1" x14ac:dyDescent="0.35">
      <c r="B25" s="201" t="s">
        <v>23</v>
      </c>
      <c r="C25" s="202"/>
      <c r="D25" s="39"/>
      <c r="E25" s="58"/>
      <c r="F25" s="223">
        <v>45059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</row>
    <row r="26" spans="2:39" ht="15" customHeight="1" x14ac:dyDescent="0.35">
      <c r="B26" s="203"/>
      <c r="C26" s="204"/>
      <c r="D26" s="50" t="s">
        <v>14</v>
      </c>
      <c r="E26" s="62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</row>
    <row r="27" spans="2:39" ht="5.25" customHeight="1" x14ac:dyDescent="0.35">
      <c r="B27" s="46"/>
      <c r="C27" s="47"/>
      <c r="D27" s="39"/>
      <c r="E27" s="58"/>
      <c r="F27" s="206" t="s">
        <v>24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2"/>
    </row>
    <row r="28" spans="2:39" ht="13.5" customHeight="1" x14ac:dyDescent="0.35">
      <c r="B28" s="48" t="s">
        <v>25</v>
      </c>
      <c r="C28" s="49"/>
      <c r="D28" s="39" t="s">
        <v>14</v>
      </c>
      <c r="E28" s="58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42"/>
    </row>
    <row r="29" spans="2:39" ht="3" customHeight="1" x14ac:dyDescent="0.35">
      <c r="B29" s="41"/>
      <c r="C29" s="45"/>
      <c r="D29" s="50"/>
      <c r="E29" s="62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43"/>
    </row>
    <row r="30" spans="2:39" ht="19.5" customHeight="1" x14ac:dyDescent="0.35">
      <c r="B30" s="203" t="s">
        <v>26</v>
      </c>
      <c r="C30" s="204"/>
      <c r="D30" s="50" t="s">
        <v>14</v>
      </c>
      <c r="E30" s="62"/>
      <c r="F30" s="207" t="s">
        <v>27</v>
      </c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43"/>
    </row>
    <row r="31" spans="2:39" ht="4.5" customHeight="1" x14ac:dyDescent="0.35">
      <c r="B31" s="201" t="s">
        <v>28</v>
      </c>
      <c r="C31" s="202"/>
      <c r="D31" s="39"/>
      <c r="E31" s="58"/>
      <c r="F31" s="206" t="s">
        <v>29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2:39" x14ac:dyDescent="0.35">
      <c r="B32" s="203"/>
      <c r="C32" s="204"/>
      <c r="D32" s="50" t="s">
        <v>14</v>
      </c>
      <c r="E32" s="62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</row>
    <row r="33" spans="2:34" ht="6" customHeight="1" x14ac:dyDescent="0.35">
      <c r="B33" s="201" t="s">
        <v>30</v>
      </c>
      <c r="C33" s="202"/>
      <c r="D33" s="39"/>
      <c r="E33" s="58"/>
      <c r="F33" s="206" t="s">
        <v>31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2:34" x14ac:dyDescent="0.35">
      <c r="B34" s="203"/>
      <c r="C34" s="204"/>
      <c r="D34" s="50" t="s">
        <v>14</v>
      </c>
      <c r="E34" s="62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</row>
    <row r="35" spans="2:34" ht="5.25" customHeight="1" x14ac:dyDescent="0.35">
      <c r="B35" s="201" t="s">
        <v>32</v>
      </c>
      <c r="C35" s="202"/>
      <c r="D35" s="39"/>
      <c r="E35" s="58"/>
      <c r="F35" s="206" t="s">
        <v>33</v>
      </c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</row>
    <row r="36" spans="2:34" x14ac:dyDescent="0.35">
      <c r="B36" s="203"/>
      <c r="C36" s="204"/>
      <c r="D36" s="50" t="s">
        <v>14</v>
      </c>
      <c r="E36" s="62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</row>
    <row r="37" spans="2:34" ht="4.5" customHeight="1" x14ac:dyDescent="0.35">
      <c r="B37" s="201" t="s">
        <v>34</v>
      </c>
      <c r="C37" s="202"/>
      <c r="D37" s="39"/>
      <c r="E37" s="58"/>
      <c r="F37" s="206">
        <f>'[4]Form P2KB 01'!F37:AH38</f>
        <v>16951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2:34" x14ac:dyDescent="0.35">
      <c r="B38" s="203"/>
      <c r="C38" s="204"/>
      <c r="D38" s="50" t="s">
        <v>14</v>
      </c>
      <c r="E38" s="62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</row>
    <row r="39" spans="2:34" ht="5.25" customHeight="1" x14ac:dyDescent="0.35">
      <c r="B39" s="201" t="s">
        <v>35</v>
      </c>
      <c r="C39" s="202"/>
      <c r="D39" s="39"/>
      <c r="E39" s="58"/>
      <c r="F39" s="205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</row>
    <row r="40" spans="2:34" x14ac:dyDescent="0.35">
      <c r="B40" s="203"/>
      <c r="C40" s="204"/>
      <c r="D40" s="50" t="s">
        <v>14</v>
      </c>
      <c r="E40" s="62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2:34" ht="6" customHeight="1" x14ac:dyDescent="0.35">
      <c r="B41" s="201" t="s">
        <v>36</v>
      </c>
      <c r="C41" s="202"/>
      <c r="D41" s="39"/>
      <c r="E41" s="58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</row>
    <row r="42" spans="2:34" ht="15.75" customHeight="1" x14ac:dyDescent="0.35">
      <c r="B42" s="203"/>
      <c r="C42" s="204"/>
      <c r="D42" s="50" t="s">
        <v>14</v>
      </c>
      <c r="E42" s="62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</row>
    <row r="43" spans="2:34" ht="6" customHeight="1" x14ac:dyDescent="0.35">
      <c r="B43" s="201" t="s">
        <v>37</v>
      </c>
      <c r="C43" s="202"/>
      <c r="D43" s="39"/>
      <c r="E43" s="58"/>
      <c r="F43" s="205" t="s">
        <v>38</v>
      </c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</row>
    <row r="44" spans="2:34" x14ac:dyDescent="0.35">
      <c r="B44" s="203"/>
      <c r="C44" s="204"/>
      <c r="D44" s="50" t="s">
        <v>14</v>
      </c>
      <c r="E44" s="62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</row>
    <row r="45" spans="2:34" ht="6" customHeight="1" x14ac:dyDescent="0.35">
      <c r="B45" s="201" t="s">
        <v>39</v>
      </c>
      <c r="C45" s="202"/>
      <c r="D45" s="210" t="s">
        <v>14</v>
      </c>
      <c r="E45" s="58"/>
      <c r="F45" s="213" t="s">
        <v>40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8"/>
      <c r="C46" s="209"/>
      <c r="D46" s="211"/>
      <c r="E46" s="58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3"/>
      <c r="C47" s="204"/>
      <c r="D47" s="212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41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1"/>
      <c r="C49" s="2"/>
      <c r="D49" s="2"/>
      <c r="E49" s="2"/>
      <c r="F49" s="3"/>
      <c r="G49" s="5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3"/>
      <c r="AA49" s="26"/>
      <c r="AB49" s="191">
        <f>[4]Profesional!I39+[4]Profesional!H81</f>
        <v>10</v>
      </c>
      <c r="AC49" s="192"/>
      <c r="AD49" s="192"/>
      <c r="AE49" s="192"/>
      <c r="AF49" s="192"/>
      <c r="AG49" s="192"/>
      <c r="AH49" s="193"/>
    </row>
    <row r="50" spans="2:34" ht="16.5" customHeight="1" x14ac:dyDescent="0.35">
      <c r="B50" s="54" t="s">
        <v>42</v>
      </c>
      <c r="C50" s="200" t="s">
        <v>43</v>
      </c>
      <c r="D50" s="183"/>
      <c r="E50" s="183"/>
      <c r="F50" s="184"/>
      <c r="G50" s="55">
        <v>1</v>
      </c>
      <c r="H50" s="110" t="s">
        <v>44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26"/>
      <c r="AA50" s="57"/>
      <c r="AB50" s="194"/>
      <c r="AC50" s="195"/>
      <c r="AD50" s="195"/>
      <c r="AE50" s="195"/>
      <c r="AF50" s="195"/>
      <c r="AG50" s="195"/>
      <c r="AH50" s="196"/>
    </row>
    <row r="51" spans="2:34" ht="15.75" customHeight="1" x14ac:dyDescent="0.35">
      <c r="B51" s="59"/>
      <c r="C51" s="200" t="s">
        <v>45</v>
      </c>
      <c r="D51" s="183"/>
      <c r="E51" s="183"/>
      <c r="F51" s="184"/>
      <c r="G51" s="87"/>
      <c r="H51" s="88" t="s">
        <v>46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33"/>
      <c r="AA51" s="61"/>
      <c r="AB51" s="197"/>
      <c r="AC51" s="198"/>
      <c r="AD51" s="198"/>
      <c r="AE51" s="198"/>
      <c r="AF51" s="198"/>
      <c r="AG51" s="198"/>
      <c r="AH51" s="199"/>
    </row>
    <row r="52" spans="2:34" ht="20.25" customHeight="1" x14ac:dyDescent="0.35">
      <c r="B52" s="63"/>
      <c r="C52" s="182"/>
      <c r="D52" s="183"/>
      <c r="E52" s="183"/>
      <c r="F52" s="184"/>
      <c r="G52" s="64">
        <v>2</v>
      </c>
      <c r="H52" s="101" t="s">
        <v>47</v>
      </c>
      <c r="I52" s="102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67"/>
      <c r="AB52" s="148">
        <f>[4]Profesional!H124</f>
        <v>4</v>
      </c>
      <c r="AC52" s="149"/>
      <c r="AD52" s="149"/>
      <c r="AE52" s="149"/>
      <c r="AF52" s="149"/>
      <c r="AG52" s="149"/>
      <c r="AH52" s="150"/>
    </row>
    <row r="53" spans="2:34" ht="20.25" customHeight="1" x14ac:dyDescent="0.35">
      <c r="B53" s="63"/>
      <c r="C53" s="182"/>
      <c r="D53" s="183"/>
      <c r="E53" s="183"/>
      <c r="F53" s="184"/>
      <c r="G53" s="68">
        <v>3</v>
      </c>
      <c r="H53" s="101" t="s">
        <v>48</v>
      </c>
      <c r="I53" s="102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9"/>
      <c r="V53" s="69"/>
      <c r="W53" s="69"/>
      <c r="X53" s="69"/>
      <c r="Y53" s="69"/>
      <c r="Z53" s="66"/>
      <c r="AA53" s="67"/>
      <c r="AB53" s="148">
        <f>[4]Profesional!I181</f>
        <v>5</v>
      </c>
      <c r="AC53" s="149"/>
      <c r="AD53" s="149"/>
      <c r="AE53" s="149"/>
      <c r="AF53" s="149"/>
      <c r="AG53" s="149"/>
      <c r="AH53" s="150"/>
    </row>
    <row r="54" spans="2:34" ht="20.25" customHeight="1" x14ac:dyDescent="0.35">
      <c r="B54" s="63"/>
      <c r="C54" s="70"/>
      <c r="D54" s="71"/>
      <c r="E54" s="71"/>
      <c r="F54" s="72"/>
      <c r="G54" s="68">
        <v>4</v>
      </c>
      <c r="H54" s="73" t="s">
        <v>49</v>
      </c>
      <c r="I54" s="102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9"/>
      <c r="V54" s="69"/>
      <c r="W54" s="69"/>
      <c r="X54" s="69"/>
      <c r="Y54" s="69"/>
      <c r="Z54" s="66"/>
      <c r="AA54" s="67"/>
      <c r="AB54" s="148">
        <f>[4]Profesional!G198+[4]Profesional!G228+[4]Profesional!G244+[4]Profesional!H261</f>
        <v>40</v>
      </c>
      <c r="AC54" s="149"/>
      <c r="AD54" s="149"/>
      <c r="AE54" s="149"/>
      <c r="AF54" s="149"/>
      <c r="AG54" s="149"/>
      <c r="AH54" s="150"/>
    </row>
    <row r="55" spans="2:34" ht="17.25" customHeight="1" x14ac:dyDescent="0.35">
      <c r="B55" s="63"/>
      <c r="C55" s="182"/>
      <c r="D55" s="183"/>
      <c r="E55" s="183"/>
      <c r="F55" s="184"/>
      <c r="G55" s="151">
        <v>5</v>
      </c>
      <c r="H55" s="165" t="s">
        <v>50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7"/>
      <c r="AB55" s="185">
        <f>SUM(AB49:AH54)</f>
        <v>59</v>
      </c>
      <c r="AC55" s="186"/>
      <c r="AD55" s="186"/>
      <c r="AE55" s="186"/>
      <c r="AF55" s="186"/>
      <c r="AG55" s="186"/>
      <c r="AH55" s="187"/>
    </row>
    <row r="56" spans="2:34" ht="3.75" customHeight="1" x14ac:dyDescent="0.35">
      <c r="B56" s="23"/>
      <c r="C56" s="74"/>
      <c r="D56" s="74"/>
      <c r="E56" s="74"/>
      <c r="F56" s="75"/>
      <c r="G56" s="152"/>
      <c r="H56" s="168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70"/>
      <c r="AB56" s="188"/>
      <c r="AC56" s="189"/>
      <c r="AD56" s="189"/>
      <c r="AE56" s="189"/>
      <c r="AF56" s="189"/>
      <c r="AG56" s="189"/>
      <c r="AH56" s="190"/>
    </row>
    <row r="57" spans="2:34" ht="6" customHeight="1" x14ac:dyDescent="0.35">
      <c r="B57" s="1"/>
      <c r="C57" s="2"/>
      <c r="D57" s="2"/>
      <c r="E57" s="2"/>
      <c r="F57" s="3"/>
      <c r="G57" s="76"/>
      <c r="H57" s="7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78"/>
      <c r="AB57" s="148">
        <f>[4]Pembelajaran!H27</f>
        <v>141</v>
      </c>
      <c r="AC57" s="149"/>
      <c r="AD57" s="149"/>
      <c r="AE57" s="149"/>
      <c r="AF57" s="149"/>
      <c r="AG57" s="149"/>
      <c r="AH57" s="150"/>
    </row>
    <row r="58" spans="2:34" ht="20.25" customHeight="1" x14ac:dyDescent="0.35">
      <c r="B58" s="79" t="s">
        <v>51</v>
      </c>
      <c r="C58" s="17" t="s">
        <v>43</v>
      </c>
      <c r="D58" s="6"/>
      <c r="E58" s="6"/>
      <c r="F58" s="7"/>
      <c r="G58" s="87">
        <v>6</v>
      </c>
      <c r="H58" s="80" t="s">
        <v>52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148"/>
      <c r="AC58" s="149"/>
      <c r="AD58" s="149"/>
      <c r="AE58" s="149"/>
      <c r="AF58" s="149"/>
      <c r="AG58" s="149"/>
      <c r="AH58" s="150"/>
    </row>
    <row r="59" spans="2:34" ht="20.25" customHeight="1" x14ac:dyDescent="0.35">
      <c r="B59" s="83"/>
      <c r="C59" s="17" t="s">
        <v>53</v>
      </c>
      <c r="D59" s="6"/>
      <c r="E59" s="6"/>
      <c r="F59" s="7"/>
      <c r="G59" s="64">
        <v>7</v>
      </c>
      <c r="H59" s="73" t="s">
        <v>54</v>
      </c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148">
        <f>[4]Pembelajaran!G92+[4]Pembelajaran!G128</f>
        <v>0</v>
      </c>
      <c r="AC59" s="149"/>
      <c r="AD59" s="149"/>
      <c r="AE59" s="149"/>
      <c r="AF59" s="149"/>
      <c r="AG59" s="149"/>
      <c r="AH59" s="150"/>
    </row>
    <row r="60" spans="2:34" ht="18.75" customHeight="1" x14ac:dyDescent="0.35">
      <c r="B60" s="86"/>
      <c r="C60" s="6"/>
      <c r="D60" s="6"/>
      <c r="E60" s="6"/>
      <c r="F60" s="7"/>
      <c r="G60" s="151">
        <v>8</v>
      </c>
      <c r="H60" s="165" t="s">
        <v>55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7"/>
      <c r="AB60" s="172">
        <f>SUM(AB57:AH59)</f>
        <v>141</v>
      </c>
      <c r="AC60" s="173"/>
      <c r="AD60" s="173"/>
      <c r="AE60" s="173"/>
      <c r="AF60" s="173"/>
      <c r="AG60" s="173"/>
      <c r="AH60" s="174"/>
    </row>
    <row r="61" spans="2:34" ht="3.75" customHeight="1" x14ac:dyDescent="0.35">
      <c r="B61" s="23"/>
      <c r="C61" s="24"/>
      <c r="D61" s="24"/>
      <c r="E61" s="24"/>
      <c r="F61" s="25"/>
      <c r="G61" s="152"/>
      <c r="H61" s="168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70"/>
      <c r="AB61" s="172"/>
      <c r="AC61" s="173"/>
      <c r="AD61" s="173"/>
      <c r="AE61" s="173"/>
      <c r="AF61" s="173"/>
      <c r="AG61" s="173"/>
      <c r="AH61" s="174"/>
    </row>
    <row r="62" spans="2:34" ht="4.5" customHeight="1" x14ac:dyDescent="0.35">
      <c r="B62" s="1"/>
      <c r="C62" s="2"/>
      <c r="D62" s="2"/>
      <c r="E62" s="2"/>
      <c r="F62" s="3"/>
      <c r="G62" s="143">
        <v>9</v>
      </c>
      <c r="H62" s="175" t="s">
        <v>56</v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7"/>
      <c r="AB62" s="181">
        <f>'[4]Pengabdian Masy-Profesi'!I26</f>
        <v>0</v>
      </c>
      <c r="AC62" s="149"/>
      <c r="AD62" s="149"/>
      <c r="AE62" s="149"/>
      <c r="AF62" s="149"/>
      <c r="AG62" s="149"/>
      <c r="AH62" s="150"/>
    </row>
    <row r="63" spans="2:34" ht="16.5" customHeight="1" x14ac:dyDescent="0.35">
      <c r="B63" s="79" t="s">
        <v>57</v>
      </c>
      <c r="C63" s="17" t="s">
        <v>58</v>
      </c>
      <c r="D63" s="6"/>
      <c r="E63" s="6"/>
      <c r="F63" s="7"/>
      <c r="G63" s="144"/>
      <c r="H63" s="178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80"/>
      <c r="AB63" s="148"/>
      <c r="AC63" s="149"/>
      <c r="AD63" s="149"/>
      <c r="AE63" s="149"/>
      <c r="AF63" s="149"/>
      <c r="AG63" s="149"/>
      <c r="AH63" s="150"/>
    </row>
    <row r="64" spans="2:34" ht="18.75" customHeight="1" x14ac:dyDescent="0.35">
      <c r="B64" s="89"/>
      <c r="C64" s="17" t="s">
        <v>59</v>
      </c>
      <c r="D64" s="6"/>
      <c r="E64" s="6"/>
      <c r="F64" s="7"/>
      <c r="G64" s="64">
        <v>10</v>
      </c>
      <c r="H64" s="73" t="s">
        <v>60</v>
      </c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5"/>
      <c r="AB64" s="148">
        <f>'[4]Pengabdian Masy-Profesi'!H54</f>
        <v>0</v>
      </c>
      <c r="AC64" s="149"/>
      <c r="AD64" s="149"/>
      <c r="AE64" s="149"/>
      <c r="AF64" s="149"/>
      <c r="AG64" s="149"/>
      <c r="AH64" s="150"/>
    </row>
    <row r="65" spans="2:34" ht="20.25" customHeight="1" x14ac:dyDescent="0.35">
      <c r="B65" s="89"/>
      <c r="C65" s="17" t="s">
        <v>61</v>
      </c>
      <c r="D65" s="6"/>
      <c r="E65" s="6"/>
      <c r="F65" s="7"/>
      <c r="G65" s="64">
        <v>11</v>
      </c>
      <c r="H65" s="73" t="s">
        <v>62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148">
        <f>'[4]Pengabdian Masy-Profesi'!G89</f>
        <v>2</v>
      </c>
      <c r="AC65" s="149"/>
      <c r="AD65" s="149"/>
      <c r="AE65" s="149"/>
      <c r="AF65" s="149"/>
      <c r="AG65" s="149"/>
      <c r="AH65" s="150"/>
    </row>
    <row r="66" spans="2:34" ht="20.25" customHeight="1" x14ac:dyDescent="0.35">
      <c r="B66" s="86"/>
      <c r="C66" s="90"/>
      <c r="D66" s="6"/>
      <c r="E66" s="6"/>
      <c r="F66" s="7"/>
      <c r="G66" s="64">
        <v>12</v>
      </c>
      <c r="H66" s="73" t="s">
        <v>63</v>
      </c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5"/>
      <c r="AB66" s="148">
        <f>'[4]Pengabdian Masy-Profesi'!G125</f>
        <v>0</v>
      </c>
      <c r="AC66" s="149"/>
      <c r="AD66" s="149"/>
      <c r="AE66" s="149"/>
      <c r="AF66" s="149"/>
      <c r="AG66" s="149"/>
      <c r="AH66" s="150"/>
    </row>
    <row r="67" spans="2:34" ht="15" customHeight="1" x14ac:dyDescent="0.35">
      <c r="B67" s="91"/>
      <c r="C67" s="6"/>
      <c r="D67" s="6"/>
      <c r="E67" s="6"/>
      <c r="F67" s="7"/>
      <c r="G67" s="151">
        <v>13</v>
      </c>
      <c r="H67" s="165" t="s">
        <v>64</v>
      </c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7"/>
      <c r="AB67" s="171">
        <f>SUM(AB62:AH66)</f>
        <v>2</v>
      </c>
      <c r="AC67" s="157"/>
      <c r="AD67" s="157"/>
      <c r="AE67" s="157"/>
      <c r="AF67" s="157"/>
      <c r="AG67" s="157"/>
      <c r="AH67" s="158"/>
    </row>
    <row r="68" spans="2:34" ht="3.75" customHeight="1" x14ac:dyDescent="0.35">
      <c r="B68" s="23"/>
      <c r="C68" s="24"/>
      <c r="D68" s="24"/>
      <c r="E68" s="24"/>
      <c r="F68" s="25"/>
      <c r="G68" s="152"/>
      <c r="H68" s="168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70"/>
      <c r="AB68" s="156"/>
      <c r="AC68" s="157"/>
      <c r="AD68" s="157"/>
      <c r="AE68" s="157"/>
      <c r="AF68" s="157"/>
      <c r="AG68" s="157"/>
      <c r="AH68" s="158"/>
    </row>
    <row r="69" spans="2:34" ht="20.25" customHeight="1" x14ac:dyDescent="0.35">
      <c r="B69" s="92" t="s">
        <v>65</v>
      </c>
      <c r="C69" s="93" t="s">
        <v>58</v>
      </c>
      <c r="D69" s="2"/>
      <c r="E69" s="2"/>
      <c r="F69" s="3"/>
      <c r="G69" s="64">
        <v>14</v>
      </c>
      <c r="H69" s="73" t="s">
        <v>66</v>
      </c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84"/>
      <c r="AA69" s="85"/>
      <c r="AB69" s="148">
        <f>'[4]Publikasi '!J17</f>
        <v>0</v>
      </c>
      <c r="AC69" s="149"/>
      <c r="AD69" s="149"/>
      <c r="AE69" s="149"/>
      <c r="AF69" s="149"/>
      <c r="AG69" s="149"/>
      <c r="AH69" s="150"/>
    </row>
    <row r="70" spans="2:34" ht="20.25" customHeight="1" x14ac:dyDescent="0.35">
      <c r="B70" s="89"/>
      <c r="C70" s="17" t="s">
        <v>67</v>
      </c>
      <c r="D70" s="6"/>
      <c r="E70" s="6"/>
      <c r="F70" s="7"/>
      <c r="G70" s="64">
        <v>15</v>
      </c>
      <c r="H70" s="73" t="s">
        <v>68</v>
      </c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84"/>
      <c r="AA70" s="85"/>
      <c r="AB70" s="148">
        <f>'[4]Publikasi '!I45</f>
        <v>5</v>
      </c>
      <c r="AC70" s="149"/>
      <c r="AD70" s="149"/>
      <c r="AE70" s="149"/>
      <c r="AF70" s="149"/>
      <c r="AG70" s="149"/>
      <c r="AH70" s="150"/>
    </row>
    <row r="71" spans="2:34" ht="20.25" customHeight="1" x14ac:dyDescent="0.35">
      <c r="B71" s="91"/>
      <c r="C71" s="90"/>
      <c r="D71" s="6"/>
      <c r="E71" s="6"/>
      <c r="F71" s="7"/>
      <c r="G71" s="64">
        <v>16</v>
      </c>
      <c r="H71" s="73" t="s">
        <v>69</v>
      </c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84"/>
      <c r="AA71" s="85"/>
      <c r="AB71" s="148">
        <f>'[4]Publikasi '!I61</f>
        <v>0</v>
      </c>
      <c r="AC71" s="149"/>
      <c r="AD71" s="149"/>
      <c r="AE71" s="149"/>
      <c r="AF71" s="149"/>
      <c r="AG71" s="149"/>
      <c r="AH71" s="150"/>
    </row>
    <row r="72" spans="2:34" ht="20.25" customHeight="1" x14ac:dyDescent="0.35">
      <c r="B72" s="91"/>
      <c r="C72" s="90"/>
      <c r="D72" s="6"/>
      <c r="E72" s="6"/>
      <c r="F72" s="7"/>
      <c r="G72" s="64">
        <v>17</v>
      </c>
      <c r="H72" s="73" t="s">
        <v>70</v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84"/>
      <c r="AA72" s="85"/>
      <c r="AB72" s="148">
        <f>'[4]Publikasi '!G83</f>
        <v>6</v>
      </c>
      <c r="AC72" s="149"/>
      <c r="AD72" s="149"/>
      <c r="AE72" s="149"/>
      <c r="AF72" s="149"/>
      <c r="AG72" s="149"/>
      <c r="AH72" s="150"/>
    </row>
    <row r="73" spans="2:34" ht="16.5" customHeight="1" x14ac:dyDescent="0.35">
      <c r="B73" s="91"/>
      <c r="C73" s="90"/>
      <c r="D73" s="6"/>
      <c r="E73" s="6"/>
      <c r="F73" s="7"/>
      <c r="G73" s="95">
        <v>18</v>
      </c>
      <c r="H73" s="96" t="s">
        <v>71</v>
      </c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  <c r="AA73" s="99"/>
      <c r="AB73" s="148">
        <f>'[4]Publikasi '!F100+'[4]Publikasi '!F118+'[4]Publikasi '!F136+'[4]Publikasi '!G154</f>
        <v>0</v>
      </c>
      <c r="AC73" s="149"/>
      <c r="AD73" s="149"/>
      <c r="AE73" s="149"/>
      <c r="AF73" s="149"/>
      <c r="AG73" s="149"/>
      <c r="AH73" s="150"/>
    </row>
    <row r="74" spans="2:34" ht="18" customHeight="1" x14ac:dyDescent="0.35">
      <c r="B74" s="86"/>
      <c r="C74" s="6"/>
      <c r="D74" s="6"/>
      <c r="E74" s="6"/>
      <c r="F74" s="7"/>
      <c r="G74" s="87"/>
      <c r="H74" s="80" t="s">
        <v>72</v>
      </c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81"/>
      <c r="AA74" s="82"/>
      <c r="AB74" s="148"/>
      <c r="AC74" s="149"/>
      <c r="AD74" s="149"/>
      <c r="AE74" s="149"/>
      <c r="AF74" s="149"/>
      <c r="AG74" s="149"/>
      <c r="AH74" s="150"/>
    </row>
    <row r="75" spans="2:34" ht="16.5" customHeight="1" x14ac:dyDescent="0.35">
      <c r="B75" s="86"/>
      <c r="C75" s="6"/>
      <c r="D75" s="6"/>
      <c r="E75" s="6"/>
      <c r="F75" s="7"/>
      <c r="G75" s="151">
        <v>19</v>
      </c>
      <c r="H75" s="153" t="s">
        <v>73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5"/>
      <c r="AB75" s="159">
        <f>SUM(AB69:AH74)</f>
        <v>11</v>
      </c>
      <c r="AC75" s="160"/>
      <c r="AD75" s="160"/>
      <c r="AE75" s="160"/>
      <c r="AF75" s="160"/>
      <c r="AG75" s="160"/>
      <c r="AH75" s="161"/>
    </row>
    <row r="76" spans="2:34" ht="6" customHeight="1" x14ac:dyDescent="0.35">
      <c r="B76" s="23"/>
      <c r="C76" s="24"/>
      <c r="D76" s="24"/>
      <c r="E76" s="24"/>
      <c r="F76" s="25"/>
      <c r="G76" s="152"/>
      <c r="H76" s="153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62"/>
      <c r="AC76" s="163"/>
      <c r="AD76" s="163"/>
      <c r="AE76" s="163"/>
      <c r="AF76" s="163"/>
      <c r="AG76" s="163"/>
      <c r="AH76" s="164"/>
    </row>
    <row r="77" spans="2:34" ht="6" customHeight="1" x14ac:dyDescent="0.35">
      <c r="B77" s="86"/>
      <c r="C77" s="6"/>
      <c r="D77" s="6"/>
      <c r="E77" s="6"/>
      <c r="F77" s="7"/>
      <c r="G77" s="143">
        <v>20</v>
      </c>
      <c r="H77" s="145" t="s">
        <v>74</v>
      </c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7"/>
      <c r="AB77" s="148">
        <f>'[4]Pengembangan Ilmu'!G18</f>
        <v>0</v>
      </c>
      <c r="AC77" s="149"/>
      <c r="AD77" s="149"/>
      <c r="AE77" s="149"/>
      <c r="AF77" s="149"/>
      <c r="AG77" s="149"/>
      <c r="AH77" s="150"/>
    </row>
    <row r="78" spans="2:34" ht="16.5" customHeight="1" x14ac:dyDescent="0.35">
      <c r="B78" s="103" t="s">
        <v>75</v>
      </c>
      <c r="C78" s="90" t="s">
        <v>43</v>
      </c>
      <c r="D78" s="90"/>
      <c r="E78" s="90"/>
      <c r="F78" s="104"/>
      <c r="G78" s="144"/>
      <c r="H78" s="145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148"/>
      <c r="AC78" s="149"/>
      <c r="AD78" s="149"/>
      <c r="AE78" s="149"/>
      <c r="AF78" s="149"/>
      <c r="AG78" s="149"/>
      <c r="AH78" s="150"/>
    </row>
    <row r="79" spans="2:34" ht="20.25" customHeight="1" x14ac:dyDescent="0.35">
      <c r="B79" s="105"/>
      <c r="C79" s="90" t="s">
        <v>76</v>
      </c>
      <c r="D79" s="90"/>
      <c r="E79" s="90"/>
      <c r="F79" s="104"/>
      <c r="G79" s="64">
        <v>21</v>
      </c>
      <c r="H79" s="73" t="s">
        <v>77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5"/>
      <c r="AB79" s="148">
        <f>'[4]Pengembangan Ilmu'!H44</f>
        <v>0</v>
      </c>
      <c r="AC79" s="149"/>
      <c r="AD79" s="149"/>
      <c r="AE79" s="149"/>
      <c r="AF79" s="149"/>
      <c r="AG79" s="149"/>
      <c r="AH79" s="150"/>
    </row>
    <row r="80" spans="2:34" ht="17.25" customHeight="1" x14ac:dyDescent="0.35">
      <c r="B80" s="105"/>
      <c r="C80" s="90" t="s">
        <v>78</v>
      </c>
      <c r="D80" s="90"/>
      <c r="E80" s="90"/>
      <c r="F80" s="104"/>
      <c r="G80" s="151">
        <v>22</v>
      </c>
      <c r="H80" s="153" t="s">
        <v>79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5"/>
      <c r="AB80" s="156">
        <f>SUM(AB77:AH79)</f>
        <v>0</v>
      </c>
      <c r="AC80" s="157"/>
      <c r="AD80" s="157"/>
      <c r="AE80" s="157"/>
      <c r="AF80" s="157"/>
      <c r="AG80" s="157"/>
      <c r="AH80" s="158"/>
    </row>
    <row r="81" spans="2:34" ht="6" customHeight="1" x14ac:dyDescent="0.35">
      <c r="B81" s="106"/>
      <c r="C81" s="107"/>
      <c r="D81" s="107"/>
      <c r="E81" s="107"/>
      <c r="F81" s="108"/>
      <c r="G81" s="152"/>
      <c r="H81" s="153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  <c r="AB81" s="156"/>
      <c r="AC81" s="157"/>
      <c r="AD81" s="157"/>
      <c r="AE81" s="157"/>
      <c r="AF81" s="157"/>
      <c r="AG81" s="157"/>
      <c r="AH81" s="158"/>
    </row>
    <row r="82" spans="2:34" ht="6" customHeight="1" x14ac:dyDescent="0.35">
      <c r="B82" s="63"/>
      <c r="C82" s="109"/>
      <c r="D82" s="6"/>
      <c r="E82" s="6"/>
      <c r="F82" s="7"/>
      <c r="G82" s="7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78"/>
    </row>
    <row r="83" spans="2:34" ht="15.75" customHeight="1" x14ac:dyDescent="0.35">
      <c r="B83" s="83" t="s">
        <v>80</v>
      </c>
      <c r="C83" s="17" t="s">
        <v>81</v>
      </c>
      <c r="D83" s="6"/>
      <c r="E83" s="6"/>
      <c r="F83" s="7"/>
      <c r="G83" s="135" t="s">
        <v>82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</row>
    <row r="84" spans="2:34" ht="15" customHeight="1" x14ac:dyDescent="0.35">
      <c r="B84" s="86"/>
      <c r="C84" s="111" t="s">
        <v>83</v>
      </c>
      <c r="D84" s="6"/>
      <c r="E84" s="6"/>
      <c r="F84" s="7"/>
      <c r="G84" s="135" t="s">
        <v>84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/>
    </row>
    <row r="85" spans="2:34" ht="15.75" customHeight="1" x14ac:dyDescent="0.35">
      <c r="B85" s="86"/>
      <c r="C85" s="6"/>
      <c r="D85" s="6"/>
      <c r="E85" s="6"/>
      <c r="F85" s="7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/>
    </row>
    <row r="86" spans="2:34" ht="15" customHeight="1" x14ac:dyDescent="0.35">
      <c r="B86" s="86"/>
      <c r="C86" s="6"/>
      <c r="D86" s="6"/>
      <c r="E86" s="6"/>
      <c r="F86" s="7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/>
    </row>
    <row r="87" spans="2:34" ht="6" customHeight="1" x14ac:dyDescent="0.35">
      <c r="B87" s="86"/>
      <c r="C87" s="6"/>
      <c r="D87" s="6"/>
      <c r="E87" s="6"/>
      <c r="F87" s="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4"/>
    </row>
    <row r="88" spans="2:34" ht="15" customHeight="1" x14ac:dyDescent="0.35">
      <c r="B88" s="86"/>
      <c r="C88" s="6"/>
      <c r="D88" s="6"/>
      <c r="E88" s="6"/>
      <c r="F88" s="7"/>
      <c r="G88" s="138" t="s">
        <v>97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40"/>
    </row>
    <row r="89" spans="2:34" ht="8.25" customHeight="1" x14ac:dyDescent="0.35">
      <c r="B89" s="86"/>
      <c r="C89" s="6"/>
      <c r="D89" s="6"/>
      <c r="E89" s="6"/>
      <c r="F89" s="7"/>
      <c r="G89" s="115"/>
      <c r="H89" s="116"/>
      <c r="I89" s="116"/>
      <c r="J89" s="116"/>
      <c r="K89" s="116"/>
      <c r="L89" s="116"/>
      <c r="M89" s="116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16"/>
      <c r="Y89" s="141"/>
      <c r="Z89" s="141"/>
      <c r="AA89" s="141"/>
      <c r="AB89" s="141"/>
      <c r="AC89" s="141"/>
      <c r="AD89" s="141"/>
      <c r="AE89" s="141"/>
      <c r="AF89" s="141"/>
      <c r="AG89" s="141"/>
      <c r="AH89" s="142"/>
    </row>
    <row r="90" spans="2:34" ht="18" customHeight="1" x14ac:dyDescent="0.35">
      <c r="B90" s="86"/>
      <c r="C90" s="6"/>
      <c r="D90" s="6"/>
      <c r="E90" s="6"/>
      <c r="F90" s="7"/>
      <c r="G90" s="115" t="s">
        <v>86</v>
      </c>
      <c r="H90" s="116"/>
      <c r="I90" s="116"/>
      <c r="J90" s="116"/>
      <c r="K90" s="116"/>
      <c r="L90" s="117"/>
      <c r="M90" s="116"/>
      <c r="N90" s="116" t="s">
        <v>14</v>
      </c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8"/>
    </row>
    <row r="91" spans="2:34" ht="15" customHeight="1" x14ac:dyDescent="0.35">
      <c r="B91" s="86"/>
      <c r="C91" s="6"/>
      <c r="D91" s="6"/>
      <c r="E91" s="6"/>
      <c r="F91" s="7"/>
      <c r="G91" s="115"/>
      <c r="H91" s="116"/>
      <c r="I91" s="116"/>
      <c r="J91" s="116"/>
      <c r="K91" s="116"/>
      <c r="L91" s="117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8"/>
    </row>
    <row r="92" spans="2:34" ht="15" customHeight="1" x14ac:dyDescent="0.35">
      <c r="B92" s="86"/>
      <c r="C92" s="6"/>
      <c r="D92" s="6"/>
      <c r="E92" s="6"/>
      <c r="F92" s="7"/>
      <c r="G92" s="115"/>
      <c r="H92" s="116"/>
      <c r="I92" s="116"/>
      <c r="J92" s="116"/>
      <c r="K92" s="116"/>
      <c r="L92" s="117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8"/>
    </row>
    <row r="93" spans="2:34" ht="15" customHeight="1" x14ac:dyDescent="0.35">
      <c r="B93" s="86"/>
      <c r="C93" s="6"/>
      <c r="D93" s="6"/>
      <c r="E93" s="6"/>
      <c r="F93" s="7"/>
      <c r="G93" s="115" t="s">
        <v>87</v>
      </c>
      <c r="H93" s="116"/>
      <c r="I93" s="116"/>
      <c r="J93" s="116"/>
      <c r="K93" s="116"/>
      <c r="L93" s="117"/>
      <c r="M93" s="116"/>
      <c r="N93" s="116" t="s">
        <v>88</v>
      </c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8"/>
    </row>
    <row r="94" spans="2:34" ht="12.75" customHeight="1" x14ac:dyDescent="0.35">
      <c r="B94" s="86"/>
      <c r="C94" s="6"/>
      <c r="D94" s="6"/>
      <c r="E94" s="6"/>
      <c r="F94" s="7"/>
      <c r="G94" s="115"/>
      <c r="H94" s="116"/>
      <c r="I94" s="116"/>
      <c r="J94" s="116"/>
      <c r="K94" s="116"/>
      <c r="L94" s="117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/>
    </row>
    <row r="95" spans="2:34" ht="12.75" customHeight="1" x14ac:dyDescent="0.35">
      <c r="B95" s="86"/>
      <c r="C95" s="6"/>
      <c r="D95" s="6"/>
      <c r="E95" s="6"/>
      <c r="F95" s="7"/>
      <c r="G95" s="26" t="s">
        <v>89</v>
      </c>
      <c r="H95" s="116"/>
      <c r="I95" s="116"/>
      <c r="J95" s="116"/>
      <c r="K95" s="116"/>
      <c r="L95" s="117"/>
      <c r="M95" s="116"/>
      <c r="N95" s="116" t="s">
        <v>90</v>
      </c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8"/>
    </row>
    <row r="96" spans="2:34" ht="7.5" customHeight="1" x14ac:dyDescent="0.35">
      <c r="B96" s="23"/>
      <c r="C96" s="24"/>
      <c r="D96" s="24"/>
      <c r="E96" s="24"/>
      <c r="F96" s="25"/>
      <c r="G96" s="5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61"/>
    </row>
    <row r="97" spans="2:34" ht="6" customHeight="1" x14ac:dyDescent="0.35">
      <c r="B97" s="1"/>
      <c r="C97" s="2"/>
      <c r="D97" s="2"/>
      <c r="E97" s="2"/>
      <c r="F97" s="2"/>
      <c r="G97" s="7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78"/>
    </row>
    <row r="98" spans="2:34" ht="20.25" customHeight="1" x14ac:dyDescent="0.35">
      <c r="B98" s="91" t="s">
        <v>91</v>
      </c>
      <c r="C98" s="90" t="s">
        <v>92</v>
      </c>
      <c r="D98" s="119"/>
      <c r="E98" s="6"/>
      <c r="F98" s="6"/>
      <c r="G98" s="120" t="s">
        <v>93</v>
      </c>
      <c r="H98" s="121" t="s">
        <v>94</v>
      </c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2"/>
    </row>
    <row r="99" spans="2:34" ht="20.25" customHeight="1" x14ac:dyDescent="0.35">
      <c r="B99" s="91"/>
      <c r="C99" s="90"/>
      <c r="D99" s="119"/>
      <c r="E99" s="6"/>
      <c r="F99" s="6"/>
      <c r="G99" s="123" t="s">
        <v>95</v>
      </c>
      <c r="H99" s="26" t="s">
        <v>96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7"/>
    </row>
    <row r="100" spans="2:34" ht="6" customHeight="1" x14ac:dyDescent="0.35">
      <c r="B100" s="23"/>
      <c r="C100" s="24"/>
      <c r="D100" s="24"/>
      <c r="E100" s="24"/>
      <c r="F100" s="24"/>
      <c r="G100" s="131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3"/>
    </row>
    <row r="101" spans="2:34" ht="20.25" customHeight="1" x14ac:dyDescent="0.35">
      <c r="G101" s="124"/>
      <c r="H101" s="124"/>
      <c r="I101" s="124"/>
      <c r="J101" s="124"/>
      <c r="K101" s="124"/>
      <c r="L101" s="124"/>
      <c r="M101" s="12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2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4"/>
      <c r="H104" s="124"/>
      <c r="I104" s="124"/>
      <c r="J104" s="124"/>
      <c r="K104" s="124"/>
      <c r="N104" s="125"/>
    </row>
    <row r="105" spans="2:34" ht="20.25" customHeight="1" x14ac:dyDescent="0.35">
      <c r="G105" s="124"/>
      <c r="H105" s="124"/>
      <c r="I105" s="124"/>
      <c r="J105" s="124"/>
      <c r="K105" s="124"/>
      <c r="L105" s="125"/>
    </row>
    <row r="106" spans="2:34" ht="20.25" customHeight="1" x14ac:dyDescent="0.35">
      <c r="G106" s="124"/>
      <c r="H106" s="124"/>
      <c r="I106" s="124"/>
      <c r="J106" s="124"/>
      <c r="K106" s="124"/>
      <c r="L106" s="125"/>
    </row>
    <row r="107" spans="2:34" ht="20.25" customHeight="1" x14ac:dyDescent="0.35">
      <c r="G107" s="124"/>
      <c r="H107" s="124"/>
      <c r="I107" s="124"/>
      <c r="J107" s="124"/>
      <c r="K107" s="124"/>
      <c r="L107" s="125"/>
    </row>
    <row r="108" spans="2:34" ht="20.25" customHeight="1" x14ac:dyDescent="0.35">
      <c r="G108" s="124"/>
      <c r="H108" s="124"/>
      <c r="I108" s="124"/>
      <c r="J108" s="124"/>
      <c r="K108" s="124"/>
      <c r="N108" s="125"/>
    </row>
    <row r="109" spans="2:34" ht="20.25" customHeight="1" x14ac:dyDescent="0.35">
      <c r="G109" s="124"/>
      <c r="H109" s="124"/>
      <c r="I109" s="124"/>
      <c r="J109" s="124"/>
      <c r="K109" s="124"/>
      <c r="L109" s="125"/>
    </row>
    <row r="110" spans="2:34" ht="20.25" customHeight="1" x14ac:dyDescent="0.35">
      <c r="G110" s="124"/>
      <c r="H110" s="124"/>
      <c r="I110" s="124"/>
      <c r="J110" s="124"/>
      <c r="K110" s="124"/>
      <c r="N110" s="125"/>
    </row>
    <row r="111" spans="2:34" ht="6" customHeight="1" x14ac:dyDescent="0.35"/>
    <row r="123" spans="2:34" ht="6" customHeight="1" x14ac:dyDescent="0.35"/>
    <row r="124" spans="2:34" ht="20.25" customHeight="1" x14ac:dyDescent="0.35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</row>
    <row r="125" spans="2:34" x14ac:dyDescent="0.35">
      <c r="B125" s="124"/>
      <c r="C125" s="124"/>
      <c r="D125" s="124"/>
      <c r="E125" s="124"/>
      <c r="F125" s="124"/>
      <c r="G125" s="124"/>
      <c r="H125" s="124"/>
    </row>
    <row r="126" spans="2:34" ht="20.25" customHeight="1" x14ac:dyDescent="0.35">
      <c r="B126" s="125"/>
      <c r="C126" s="127"/>
      <c r="D126" s="127"/>
      <c r="E126" s="127"/>
      <c r="F126" s="127"/>
      <c r="G126" s="127"/>
      <c r="H126" s="128"/>
      <c r="I126" s="129"/>
    </row>
    <row r="127" spans="2:34" ht="12" customHeight="1" x14ac:dyDescent="0.35">
      <c r="B127" s="125"/>
      <c r="C127" s="127"/>
      <c r="D127" s="127"/>
      <c r="E127" s="127"/>
      <c r="F127" s="127"/>
      <c r="G127" s="127"/>
      <c r="H127" s="128"/>
    </row>
    <row r="128" spans="2:34" ht="20.25" customHeight="1" x14ac:dyDescent="0.35">
      <c r="B128" s="125"/>
      <c r="C128" s="127"/>
      <c r="D128" s="127"/>
      <c r="E128" s="127"/>
      <c r="F128" s="127"/>
      <c r="G128" s="127"/>
      <c r="H128" s="128"/>
      <c r="I128" s="129"/>
    </row>
    <row r="129" spans="2:9" ht="12" customHeight="1" x14ac:dyDescent="0.35">
      <c r="B129" s="125"/>
      <c r="C129" s="127"/>
      <c r="D129" s="127"/>
      <c r="E129" s="127"/>
      <c r="F129" s="127"/>
      <c r="G129" s="127"/>
      <c r="H129" s="128"/>
    </row>
    <row r="130" spans="2:9" ht="20.25" customHeight="1" x14ac:dyDescent="0.35">
      <c r="B130" s="125"/>
      <c r="C130" s="127"/>
      <c r="D130" s="127"/>
      <c r="E130" s="127"/>
      <c r="F130" s="127"/>
      <c r="G130" s="127"/>
      <c r="H130" s="128"/>
      <c r="I130" s="129"/>
    </row>
    <row r="131" spans="2:9" ht="12" customHeight="1" x14ac:dyDescent="0.35">
      <c r="B131" s="125"/>
      <c r="C131" s="127"/>
      <c r="D131" s="127"/>
      <c r="E131" s="127"/>
      <c r="F131" s="127"/>
      <c r="G131" s="127"/>
      <c r="H131" s="128"/>
    </row>
    <row r="132" spans="2:9" ht="20.25" customHeight="1" x14ac:dyDescent="0.35">
      <c r="B132" s="125"/>
      <c r="C132" s="127"/>
      <c r="D132" s="127"/>
      <c r="E132" s="127"/>
      <c r="F132" s="127"/>
      <c r="G132" s="127"/>
      <c r="H132" s="128"/>
      <c r="I132" s="129"/>
    </row>
    <row r="133" spans="2:9" ht="12" customHeight="1" x14ac:dyDescent="0.35">
      <c r="B133" s="124"/>
      <c r="C133" s="124"/>
      <c r="D133" s="124"/>
      <c r="E133" s="124"/>
      <c r="F133" s="124"/>
      <c r="G133" s="124"/>
    </row>
    <row r="134" spans="2:9" ht="20.25" customHeight="1" x14ac:dyDescent="0.35">
      <c r="B134" s="124"/>
      <c r="C134" s="124"/>
      <c r="D134" s="124"/>
      <c r="E134" s="124"/>
      <c r="F134" s="124"/>
      <c r="G134" s="124"/>
      <c r="I134" s="129"/>
    </row>
    <row r="135" spans="2:9" ht="12" customHeight="1" x14ac:dyDescent="0.35">
      <c r="I135" s="129"/>
    </row>
    <row r="136" spans="2:9" ht="20.25" customHeight="1" x14ac:dyDescent="0.35">
      <c r="B136" s="124"/>
      <c r="C136" s="124"/>
      <c r="D136" s="124"/>
      <c r="E136" s="124"/>
      <c r="F136" s="124"/>
      <c r="I136" s="129"/>
    </row>
    <row r="137" spans="2:9" ht="12" customHeight="1" x14ac:dyDescent="0.35">
      <c r="B137" s="124"/>
      <c r="C137" s="124"/>
      <c r="D137" s="124"/>
      <c r="E137" s="124"/>
      <c r="F137" s="124"/>
      <c r="I137" s="129"/>
    </row>
    <row r="138" spans="2:9" ht="20.25" customHeight="1" x14ac:dyDescent="0.35">
      <c r="B138" s="124"/>
      <c r="C138" s="124"/>
      <c r="D138" s="124"/>
      <c r="E138" s="124"/>
      <c r="F138" s="124"/>
      <c r="I138" s="129"/>
    </row>
    <row r="139" spans="2:9" ht="12" customHeight="1" x14ac:dyDescent="0.35">
      <c r="B139" s="124"/>
      <c r="C139" s="124"/>
      <c r="D139" s="124"/>
      <c r="E139" s="124"/>
      <c r="F139" s="124"/>
      <c r="I139" s="129"/>
    </row>
    <row r="140" spans="2:9" ht="20.25" customHeight="1" x14ac:dyDescent="0.35">
      <c r="B140" s="124"/>
      <c r="C140" s="124"/>
      <c r="D140" s="124"/>
      <c r="E140" s="124"/>
      <c r="F140" s="124"/>
      <c r="I140" s="12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4"/>
      <c r="C145" s="124"/>
      <c r="D145" s="124"/>
      <c r="E145" s="124"/>
      <c r="F145" s="124"/>
      <c r="I145" s="129"/>
    </row>
    <row r="146" spans="2:34" ht="6" customHeight="1" x14ac:dyDescent="0.35"/>
    <row r="147" spans="2:34" ht="6" customHeight="1" x14ac:dyDescent="0.35"/>
    <row r="148" spans="2:34" x14ac:dyDescent="0.35">
      <c r="B148" s="130"/>
      <c r="C148" s="124"/>
      <c r="I148" s="12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4"/>
    </row>
    <row r="152" spans="2:34" ht="6" customHeight="1" x14ac:dyDescent="0.35"/>
    <row r="154" spans="2:34" ht="20.25" customHeight="1" x14ac:dyDescent="0.35"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8"/>
    </row>
    <row r="155" spans="2:34" ht="20.25" customHeight="1" x14ac:dyDescent="0.35"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8"/>
    </row>
    <row r="156" spans="2:34" ht="20.25" customHeight="1" x14ac:dyDescent="0.35"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8"/>
    </row>
    <row r="157" spans="2:34" ht="20.25" customHeight="1" x14ac:dyDescent="0.35"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8"/>
    </row>
    <row r="158" spans="2:34" x14ac:dyDescent="0.35"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1F35CDDB-7C65-48C4-B0CA-7DC8E4E66AB4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9153-73CE-44F3-AAB2-7B94F1306AE3}">
  <sheetPr>
    <tabColor theme="1"/>
  </sheetPr>
  <dimension ref="B2:AM158"/>
  <sheetViews>
    <sheetView showGridLines="0" topLeftCell="A59" zoomScale="75" zoomScaleNormal="75" workbookViewId="0">
      <selection activeCell="AJ69" sqref="AJ6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38" width="9.1796875" style="4" customWidth="1"/>
    <col min="39" max="39" width="22.81640625" style="4" customWidth="1"/>
    <col min="40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294" width="9.1796875" style="4"/>
    <col min="295" max="295" width="22.81640625" style="4" customWidth="1"/>
    <col min="296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550" width="9.1796875" style="4"/>
    <col min="551" max="551" width="22.81640625" style="4" customWidth="1"/>
    <col min="552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806" width="9.1796875" style="4"/>
    <col min="807" max="807" width="22.81640625" style="4" customWidth="1"/>
    <col min="808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062" width="9.1796875" style="4"/>
    <col min="1063" max="1063" width="22.81640625" style="4" customWidth="1"/>
    <col min="1064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318" width="9.1796875" style="4"/>
    <col min="1319" max="1319" width="22.81640625" style="4" customWidth="1"/>
    <col min="1320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574" width="9.1796875" style="4"/>
    <col min="1575" max="1575" width="22.81640625" style="4" customWidth="1"/>
    <col min="1576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1830" width="9.1796875" style="4"/>
    <col min="1831" max="1831" width="22.81640625" style="4" customWidth="1"/>
    <col min="1832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086" width="9.1796875" style="4"/>
    <col min="2087" max="2087" width="22.81640625" style="4" customWidth="1"/>
    <col min="2088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342" width="9.1796875" style="4"/>
    <col min="2343" max="2343" width="22.81640625" style="4" customWidth="1"/>
    <col min="2344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598" width="9.1796875" style="4"/>
    <col min="2599" max="2599" width="22.81640625" style="4" customWidth="1"/>
    <col min="2600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2854" width="9.1796875" style="4"/>
    <col min="2855" max="2855" width="22.81640625" style="4" customWidth="1"/>
    <col min="2856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110" width="9.1796875" style="4"/>
    <col min="3111" max="3111" width="22.81640625" style="4" customWidth="1"/>
    <col min="3112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366" width="9.1796875" style="4"/>
    <col min="3367" max="3367" width="22.81640625" style="4" customWidth="1"/>
    <col min="3368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622" width="9.1796875" style="4"/>
    <col min="3623" max="3623" width="22.81640625" style="4" customWidth="1"/>
    <col min="3624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3878" width="9.1796875" style="4"/>
    <col min="3879" max="3879" width="22.81640625" style="4" customWidth="1"/>
    <col min="3880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134" width="9.1796875" style="4"/>
    <col min="4135" max="4135" width="22.81640625" style="4" customWidth="1"/>
    <col min="4136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390" width="9.1796875" style="4"/>
    <col min="4391" max="4391" width="22.81640625" style="4" customWidth="1"/>
    <col min="4392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646" width="9.1796875" style="4"/>
    <col min="4647" max="4647" width="22.81640625" style="4" customWidth="1"/>
    <col min="4648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4902" width="9.1796875" style="4"/>
    <col min="4903" max="4903" width="22.81640625" style="4" customWidth="1"/>
    <col min="4904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158" width="9.1796875" style="4"/>
    <col min="5159" max="5159" width="22.81640625" style="4" customWidth="1"/>
    <col min="5160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414" width="9.1796875" style="4"/>
    <col min="5415" max="5415" width="22.81640625" style="4" customWidth="1"/>
    <col min="5416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670" width="9.1796875" style="4"/>
    <col min="5671" max="5671" width="22.81640625" style="4" customWidth="1"/>
    <col min="5672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5926" width="9.1796875" style="4"/>
    <col min="5927" max="5927" width="22.81640625" style="4" customWidth="1"/>
    <col min="5928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182" width="9.1796875" style="4"/>
    <col min="6183" max="6183" width="22.81640625" style="4" customWidth="1"/>
    <col min="6184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438" width="9.1796875" style="4"/>
    <col min="6439" max="6439" width="22.81640625" style="4" customWidth="1"/>
    <col min="6440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694" width="9.1796875" style="4"/>
    <col min="6695" max="6695" width="22.81640625" style="4" customWidth="1"/>
    <col min="6696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6950" width="9.1796875" style="4"/>
    <col min="6951" max="6951" width="22.81640625" style="4" customWidth="1"/>
    <col min="6952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206" width="9.1796875" style="4"/>
    <col min="7207" max="7207" width="22.81640625" style="4" customWidth="1"/>
    <col min="7208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462" width="9.1796875" style="4"/>
    <col min="7463" max="7463" width="22.81640625" style="4" customWidth="1"/>
    <col min="7464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718" width="9.1796875" style="4"/>
    <col min="7719" max="7719" width="22.81640625" style="4" customWidth="1"/>
    <col min="7720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7974" width="9.1796875" style="4"/>
    <col min="7975" max="7975" width="22.81640625" style="4" customWidth="1"/>
    <col min="7976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230" width="9.1796875" style="4"/>
    <col min="8231" max="8231" width="22.81640625" style="4" customWidth="1"/>
    <col min="8232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486" width="9.1796875" style="4"/>
    <col min="8487" max="8487" width="22.81640625" style="4" customWidth="1"/>
    <col min="8488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742" width="9.1796875" style="4"/>
    <col min="8743" max="8743" width="22.81640625" style="4" customWidth="1"/>
    <col min="8744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8998" width="9.1796875" style="4"/>
    <col min="8999" max="8999" width="22.81640625" style="4" customWidth="1"/>
    <col min="9000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254" width="9.1796875" style="4"/>
    <col min="9255" max="9255" width="22.81640625" style="4" customWidth="1"/>
    <col min="9256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510" width="9.1796875" style="4"/>
    <col min="9511" max="9511" width="22.81640625" style="4" customWidth="1"/>
    <col min="9512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766" width="9.1796875" style="4"/>
    <col min="9767" max="9767" width="22.81640625" style="4" customWidth="1"/>
    <col min="9768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022" width="9.1796875" style="4"/>
    <col min="10023" max="10023" width="22.81640625" style="4" customWidth="1"/>
    <col min="10024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278" width="9.1796875" style="4"/>
    <col min="10279" max="10279" width="22.81640625" style="4" customWidth="1"/>
    <col min="10280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534" width="9.1796875" style="4"/>
    <col min="10535" max="10535" width="22.81640625" style="4" customWidth="1"/>
    <col min="10536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0790" width="9.1796875" style="4"/>
    <col min="10791" max="10791" width="22.81640625" style="4" customWidth="1"/>
    <col min="10792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046" width="9.1796875" style="4"/>
    <col min="11047" max="11047" width="22.81640625" style="4" customWidth="1"/>
    <col min="11048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302" width="9.1796875" style="4"/>
    <col min="11303" max="11303" width="22.81640625" style="4" customWidth="1"/>
    <col min="11304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558" width="9.1796875" style="4"/>
    <col min="11559" max="11559" width="22.81640625" style="4" customWidth="1"/>
    <col min="11560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1814" width="9.1796875" style="4"/>
    <col min="11815" max="11815" width="22.81640625" style="4" customWidth="1"/>
    <col min="11816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070" width="9.1796875" style="4"/>
    <col min="12071" max="12071" width="22.81640625" style="4" customWidth="1"/>
    <col min="12072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326" width="9.1796875" style="4"/>
    <col min="12327" max="12327" width="22.81640625" style="4" customWidth="1"/>
    <col min="12328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582" width="9.1796875" style="4"/>
    <col min="12583" max="12583" width="22.81640625" style="4" customWidth="1"/>
    <col min="12584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2838" width="9.1796875" style="4"/>
    <col min="12839" max="12839" width="22.81640625" style="4" customWidth="1"/>
    <col min="12840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094" width="9.1796875" style="4"/>
    <col min="13095" max="13095" width="22.81640625" style="4" customWidth="1"/>
    <col min="13096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350" width="9.1796875" style="4"/>
    <col min="13351" max="13351" width="22.81640625" style="4" customWidth="1"/>
    <col min="13352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606" width="9.1796875" style="4"/>
    <col min="13607" max="13607" width="22.81640625" style="4" customWidth="1"/>
    <col min="13608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3862" width="9.1796875" style="4"/>
    <col min="13863" max="13863" width="22.81640625" style="4" customWidth="1"/>
    <col min="13864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118" width="9.1796875" style="4"/>
    <col min="14119" max="14119" width="22.81640625" style="4" customWidth="1"/>
    <col min="14120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374" width="9.1796875" style="4"/>
    <col min="14375" max="14375" width="22.81640625" style="4" customWidth="1"/>
    <col min="14376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630" width="9.1796875" style="4"/>
    <col min="14631" max="14631" width="22.81640625" style="4" customWidth="1"/>
    <col min="14632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4886" width="9.1796875" style="4"/>
    <col min="14887" max="14887" width="22.81640625" style="4" customWidth="1"/>
    <col min="14888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142" width="9.1796875" style="4"/>
    <col min="15143" max="15143" width="22.81640625" style="4" customWidth="1"/>
    <col min="15144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398" width="9.1796875" style="4"/>
    <col min="15399" max="15399" width="22.81640625" style="4" customWidth="1"/>
    <col min="15400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654" width="9.1796875" style="4"/>
    <col min="15655" max="15655" width="22.81640625" style="4" customWidth="1"/>
    <col min="15656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5910" width="9.1796875" style="4"/>
    <col min="15911" max="15911" width="22.81640625" style="4" customWidth="1"/>
    <col min="15912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166" width="9.1796875" style="4"/>
    <col min="16167" max="16167" width="22.81640625" style="4" customWidth="1"/>
    <col min="16168" max="16384" width="9.1796875" style="4"/>
  </cols>
  <sheetData>
    <row r="2" spans="2:34" ht="6.75" customHeight="1" x14ac:dyDescent="0.35">
      <c r="B2" s="242"/>
      <c r="C2" s="24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44"/>
      <c r="C3" s="245"/>
      <c r="D3" s="248" t="s">
        <v>0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  <c r="U3" s="251" t="s">
        <v>1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3"/>
    </row>
    <row r="4" spans="2:34" ht="17.5" x14ac:dyDescent="0.35">
      <c r="B4" s="244"/>
      <c r="C4" s="245"/>
      <c r="D4" s="248" t="s">
        <v>2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5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44"/>
      <c r="C5" s="245"/>
      <c r="D5" s="254" t="s">
        <v>3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6"/>
      <c r="U5" s="257" t="s">
        <v>4</v>
      </c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9"/>
    </row>
    <row r="6" spans="2:34" ht="12" customHeight="1" x14ac:dyDescent="0.35">
      <c r="B6" s="244"/>
      <c r="C6" s="24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0" t="s">
        <v>5</v>
      </c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2"/>
    </row>
    <row r="7" spans="2:34" x14ac:dyDescent="0.35">
      <c r="B7" s="244"/>
      <c r="C7" s="24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63">
        <v>2</v>
      </c>
      <c r="W7" s="252"/>
      <c r="X7" s="264"/>
      <c r="Y7" s="232">
        <f>'[5]Form P2KB 01'!Y7:AA8</f>
        <v>0</v>
      </c>
      <c r="Z7" s="233"/>
      <c r="AA7" s="234"/>
      <c r="AB7" s="232">
        <v>2</v>
      </c>
      <c r="AC7" s="233"/>
      <c r="AD7" s="234"/>
      <c r="AE7" s="232">
        <v>2</v>
      </c>
      <c r="AF7" s="233"/>
      <c r="AG7" s="234"/>
      <c r="AH7" s="14"/>
    </row>
    <row r="8" spans="2:34" ht="7.5" customHeight="1" x14ac:dyDescent="0.35">
      <c r="B8" s="244"/>
      <c r="C8" s="24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65"/>
      <c r="W8" s="266"/>
      <c r="X8" s="267"/>
      <c r="Y8" s="235"/>
      <c r="Z8" s="236"/>
      <c r="AA8" s="237"/>
      <c r="AB8" s="235"/>
      <c r="AC8" s="236"/>
      <c r="AD8" s="237"/>
      <c r="AE8" s="235"/>
      <c r="AF8" s="236"/>
      <c r="AG8" s="237"/>
      <c r="AH8" s="14"/>
    </row>
    <row r="9" spans="2:34" ht="12.75" customHeight="1" x14ac:dyDescent="0.35">
      <c r="B9" s="244"/>
      <c r="C9" s="24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38" t="s">
        <v>9</v>
      </c>
      <c r="W9" s="238"/>
      <c r="X9" s="15"/>
      <c r="Y9" s="238" t="s">
        <v>10</v>
      </c>
      <c r="Z9" s="238"/>
      <c r="AA9" s="15"/>
      <c r="AB9" s="6"/>
      <c r="AC9" s="239" t="s">
        <v>9</v>
      </c>
      <c r="AD9" s="239"/>
      <c r="AE9" s="6"/>
      <c r="AF9" s="239" t="s">
        <v>10</v>
      </c>
      <c r="AG9" s="239"/>
      <c r="AH9" s="7"/>
    </row>
    <row r="10" spans="2:34" ht="13.5" customHeight="1" x14ac:dyDescent="0.35">
      <c r="B10" s="244"/>
      <c r="C10" s="24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v>2</v>
      </c>
      <c r="AA10" s="240" t="s">
        <v>12</v>
      </c>
      <c r="AB10" s="241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v>2</v>
      </c>
      <c r="AH10" s="7"/>
    </row>
    <row r="11" spans="2:34" ht="6" customHeight="1" x14ac:dyDescent="0.35">
      <c r="B11" s="246"/>
      <c r="C11" s="24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1" t="s">
        <v>13</v>
      </c>
      <c r="C12" s="202"/>
      <c r="D12" s="210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8"/>
      <c r="C13" s="209"/>
      <c r="D13" s="211"/>
      <c r="E13" s="26"/>
      <c r="F13" s="28">
        <f>'[5]Form P2KB 01'!F13</f>
        <v>1</v>
      </c>
      <c r="G13" s="28">
        <f>'[5]Form P2KB 01'!G13</f>
        <v>2</v>
      </c>
      <c r="H13" s="28">
        <f>'[5]Form P2KB 01'!H13</f>
        <v>2</v>
      </c>
      <c r="I13" s="29">
        <f>'[5]Form P2KB 01'!I13</f>
        <v>3</v>
      </c>
      <c r="J13" s="30"/>
      <c r="K13" s="29">
        <f>'[5]Form P2KB 01'!K13</f>
        <v>9</v>
      </c>
      <c r="L13" s="29">
        <f>'[5]Form P2KB 01'!L13</f>
        <v>4</v>
      </c>
      <c r="M13" s="29">
        <f>'[5]Form P2KB 01'!M13</f>
        <v>5</v>
      </c>
      <c r="N13" s="29">
        <f>'[5]Form P2KB 01'!N13</f>
        <v>6</v>
      </c>
      <c r="O13" s="29">
        <f>'[5]Form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50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01" t="s">
        <v>15</v>
      </c>
      <c r="C15" s="202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8"/>
      <c r="C16" s="209"/>
      <c r="D16" s="39" t="s">
        <v>14</v>
      </c>
      <c r="E16" s="58"/>
      <c r="F16" s="28">
        <v>1</v>
      </c>
      <c r="G16" s="28">
        <v>3</v>
      </c>
      <c r="H16" s="28">
        <v>4</v>
      </c>
      <c r="I16" s="40"/>
      <c r="J16" s="28">
        <v>2</v>
      </c>
      <c r="K16" s="28">
        <f>'[5]Form P2KB 01'!K16</f>
        <v>0</v>
      </c>
      <c r="L16" s="28">
        <f>'[5]Form P2KB 01'!L16</f>
        <v>0</v>
      </c>
      <c r="M16" s="28">
        <v>8</v>
      </c>
      <c r="N16" s="40"/>
      <c r="O16" s="28">
        <f>'[5]Form P2KB 01'!O16</f>
        <v>0</v>
      </c>
      <c r="P16" s="28">
        <f>'[5]Form P2KB 01'!P16</f>
        <v>0</v>
      </c>
      <c r="Q16" s="28">
        <f>'[5]Form P2KB 01'!Q16</f>
        <v>3</v>
      </c>
      <c r="R16" s="28">
        <v>8</v>
      </c>
      <c r="S16" s="40"/>
      <c r="T16" s="28">
        <f>'[5]Form P2KB 01'!T16</f>
        <v>0</v>
      </c>
      <c r="U16" s="225">
        <v>5</v>
      </c>
      <c r="V16" s="226"/>
      <c r="W16" s="225">
        <v>1</v>
      </c>
      <c r="X16" s="226"/>
      <c r="Y16" s="225">
        <f>'[5]Form P2KB 01'!Y16:Z16</f>
        <v>6</v>
      </c>
      <c r="Z16" s="226"/>
      <c r="AA16" s="225">
        <v>5</v>
      </c>
      <c r="AB16" s="226"/>
      <c r="AC16" s="31"/>
      <c r="AD16" s="31"/>
      <c r="AE16" s="31"/>
      <c r="AF16" s="31"/>
      <c r="AG16" s="31"/>
      <c r="AH16" s="31"/>
    </row>
    <row r="17" spans="2:39" ht="6" customHeight="1" x14ac:dyDescent="0.35">
      <c r="B17" s="203"/>
      <c r="C17" s="204"/>
      <c r="D17" s="50"/>
      <c r="E17" s="62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9" ht="4.5" customHeight="1" x14ac:dyDescent="0.35">
      <c r="B18" s="201" t="s">
        <v>16</v>
      </c>
      <c r="C18" s="202"/>
      <c r="D18" s="39"/>
      <c r="E18" s="58"/>
      <c r="F18" s="206" t="s">
        <v>17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2"/>
    </row>
    <row r="19" spans="2:39" ht="15.5" x14ac:dyDescent="0.35">
      <c r="B19" s="203"/>
      <c r="C19" s="204"/>
      <c r="D19" s="50" t="s">
        <v>14</v>
      </c>
      <c r="E19" s="6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43"/>
      <c r="AM19" s="44"/>
    </row>
    <row r="20" spans="2:39" ht="6.75" customHeight="1" x14ac:dyDescent="0.35">
      <c r="B20" s="227" t="s">
        <v>18</v>
      </c>
      <c r="C20" s="228"/>
      <c r="D20" s="39"/>
      <c r="E20" s="58"/>
      <c r="F20" s="206" t="s">
        <v>19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</row>
    <row r="21" spans="2:39" x14ac:dyDescent="0.35">
      <c r="B21" s="229"/>
      <c r="C21" s="230"/>
      <c r="D21" s="50" t="s">
        <v>14</v>
      </c>
      <c r="E21" s="6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M21" s="44"/>
    </row>
    <row r="22" spans="2:39" ht="17.25" customHeight="1" x14ac:dyDescent="0.35">
      <c r="B22" s="41" t="s">
        <v>20</v>
      </c>
      <c r="C22" s="45"/>
      <c r="D22" s="50" t="s">
        <v>14</v>
      </c>
      <c r="E22" s="62"/>
      <c r="F22" s="231">
        <v>31533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</row>
    <row r="23" spans="2:39" ht="5.25" customHeight="1" x14ac:dyDescent="0.35">
      <c r="B23" s="201" t="s">
        <v>21</v>
      </c>
      <c r="C23" s="202"/>
      <c r="D23" s="39"/>
      <c r="E23" s="58"/>
      <c r="F23" s="206" t="s">
        <v>22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</row>
    <row r="24" spans="2:39" x14ac:dyDescent="0.35">
      <c r="B24" s="203"/>
      <c r="C24" s="204"/>
      <c r="D24" s="50" t="s">
        <v>14</v>
      </c>
      <c r="E24" s="6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</row>
    <row r="25" spans="2:39" ht="6" customHeight="1" x14ac:dyDescent="0.35">
      <c r="B25" s="201" t="s">
        <v>23</v>
      </c>
      <c r="C25" s="202"/>
      <c r="D25" s="39"/>
      <c r="E25" s="58"/>
      <c r="F25" s="223">
        <v>45047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</row>
    <row r="26" spans="2:39" ht="15" customHeight="1" x14ac:dyDescent="0.35">
      <c r="B26" s="203"/>
      <c r="C26" s="204"/>
      <c r="D26" s="50" t="s">
        <v>14</v>
      </c>
      <c r="E26" s="62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</row>
    <row r="27" spans="2:39" ht="5.25" customHeight="1" x14ac:dyDescent="0.35">
      <c r="B27" s="46"/>
      <c r="C27" s="47"/>
      <c r="D27" s="39"/>
      <c r="E27" s="58"/>
      <c r="F27" s="206" t="s">
        <v>24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2"/>
    </row>
    <row r="28" spans="2:39" ht="13.5" customHeight="1" x14ac:dyDescent="0.35">
      <c r="B28" s="48" t="s">
        <v>25</v>
      </c>
      <c r="C28" s="49"/>
      <c r="D28" s="39" t="s">
        <v>14</v>
      </c>
      <c r="E28" s="58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42"/>
    </row>
    <row r="29" spans="2:39" ht="3" customHeight="1" x14ac:dyDescent="0.35">
      <c r="B29" s="41"/>
      <c r="C29" s="45"/>
      <c r="D29" s="50"/>
      <c r="E29" s="62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43"/>
    </row>
    <row r="30" spans="2:39" ht="19.5" customHeight="1" x14ac:dyDescent="0.35">
      <c r="B30" s="203" t="s">
        <v>26</v>
      </c>
      <c r="C30" s="204"/>
      <c r="D30" s="50" t="s">
        <v>14</v>
      </c>
      <c r="E30" s="62"/>
      <c r="F30" s="207" t="s">
        <v>27</v>
      </c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43"/>
    </row>
    <row r="31" spans="2:39" ht="4.5" customHeight="1" x14ac:dyDescent="0.35">
      <c r="B31" s="201" t="s">
        <v>28</v>
      </c>
      <c r="C31" s="202"/>
      <c r="D31" s="39"/>
      <c r="E31" s="58"/>
      <c r="F31" s="206" t="s">
        <v>29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2:39" x14ac:dyDescent="0.35">
      <c r="B32" s="203"/>
      <c r="C32" s="204"/>
      <c r="D32" s="50" t="s">
        <v>14</v>
      </c>
      <c r="E32" s="62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</row>
    <row r="33" spans="2:34" ht="6" customHeight="1" x14ac:dyDescent="0.35">
      <c r="B33" s="201" t="s">
        <v>30</v>
      </c>
      <c r="C33" s="202"/>
      <c r="D33" s="39"/>
      <c r="E33" s="58"/>
      <c r="F33" s="206" t="s">
        <v>31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2:34" x14ac:dyDescent="0.35">
      <c r="B34" s="203"/>
      <c r="C34" s="204"/>
      <c r="D34" s="50" t="s">
        <v>14</v>
      </c>
      <c r="E34" s="62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</row>
    <row r="35" spans="2:34" ht="5.25" customHeight="1" x14ac:dyDescent="0.35">
      <c r="B35" s="201" t="s">
        <v>32</v>
      </c>
      <c r="C35" s="202"/>
      <c r="D35" s="39"/>
      <c r="E35" s="58"/>
      <c r="F35" s="206" t="s">
        <v>33</v>
      </c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</row>
    <row r="36" spans="2:34" x14ac:dyDescent="0.35">
      <c r="B36" s="203"/>
      <c r="C36" s="204"/>
      <c r="D36" s="50" t="s">
        <v>14</v>
      </c>
      <c r="E36" s="62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</row>
    <row r="37" spans="2:34" ht="4.5" customHeight="1" x14ac:dyDescent="0.35">
      <c r="B37" s="201" t="s">
        <v>34</v>
      </c>
      <c r="C37" s="202"/>
      <c r="D37" s="39"/>
      <c r="E37" s="58"/>
      <c r="F37" s="206">
        <f>'[5]Form P2KB 01'!F37:AH38</f>
        <v>16951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2:34" x14ac:dyDescent="0.35">
      <c r="B38" s="203"/>
      <c r="C38" s="204"/>
      <c r="D38" s="50" t="s">
        <v>14</v>
      </c>
      <c r="E38" s="62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</row>
    <row r="39" spans="2:34" ht="5.25" customHeight="1" x14ac:dyDescent="0.35">
      <c r="B39" s="201" t="s">
        <v>35</v>
      </c>
      <c r="C39" s="202"/>
      <c r="D39" s="39"/>
      <c r="E39" s="58"/>
      <c r="F39" s="205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</row>
    <row r="40" spans="2:34" x14ac:dyDescent="0.35">
      <c r="B40" s="203"/>
      <c r="C40" s="204"/>
      <c r="D40" s="50" t="s">
        <v>14</v>
      </c>
      <c r="E40" s="62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2:34" ht="6" customHeight="1" x14ac:dyDescent="0.35">
      <c r="B41" s="201" t="s">
        <v>36</v>
      </c>
      <c r="C41" s="202"/>
      <c r="D41" s="39"/>
      <c r="E41" s="58"/>
      <c r="F41" s="206">
        <f>'[5]Form P2KB 01'!F41:AH42</f>
        <v>0</v>
      </c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</row>
    <row r="42" spans="2:34" ht="15.75" customHeight="1" x14ac:dyDescent="0.35">
      <c r="B42" s="203"/>
      <c r="C42" s="204"/>
      <c r="D42" s="50" t="s">
        <v>14</v>
      </c>
      <c r="E42" s="62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</row>
    <row r="43" spans="2:34" ht="6" customHeight="1" x14ac:dyDescent="0.35">
      <c r="B43" s="201" t="s">
        <v>37</v>
      </c>
      <c r="C43" s="202"/>
      <c r="D43" s="39"/>
      <c r="E43" s="58"/>
      <c r="F43" s="205" t="s">
        <v>38</v>
      </c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</row>
    <row r="44" spans="2:34" x14ac:dyDescent="0.35">
      <c r="B44" s="203"/>
      <c r="C44" s="204"/>
      <c r="D44" s="50" t="s">
        <v>14</v>
      </c>
      <c r="E44" s="62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</row>
    <row r="45" spans="2:34" ht="6" customHeight="1" x14ac:dyDescent="0.35">
      <c r="B45" s="201" t="s">
        <v>39</v>
      </c>
      <c r="C45" s="202"/>
      <c r="D45" s="210" t="s">
        <v>14</v>
      </c>
      <c r="E45" s="58"/>
      <c r="F45" s="213" t="s">
        <v>40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8"/>
      <c r="C46" s="209"/>
      <c r="D46" s="211"/>
      <c r="E46" s="58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3"/>
      <c r="C47" s="204"/>
      <c r="D47" s="212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41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1"/>
      <c r="C49" s="2"/>
      <c r="D49" s="2"/>
      <c r="E49" s="2"/>
      <c r="F49" s="3"/>
      <c r="G49" s="52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53"/>
      <c r="AA49" s="26"/>
      <c r="AB49" s="191">
        <f>[5]Profesional!I40+[5]Profesional!H82</f>
        <v>47</v>
      </c>
      <c r="AC49" s="192"/>
      <c r="AD49" s="192"/>
      <c r="AE49" s="192"/>
      <c r="AF49" s="192"/>
      <c r="AG49" s="192"/>
      <c r="AH49" s="193"/>
    </row>
    <row r="50" spans="2:34" ht="16.5" customHeight="1" x14ac:dyDescent="0.35">
      <c r="B50" s="54" t="s">
        <v>42</v>
      </c>
      <c r="C50" s="200" t="s">
        <v>43</v>
      </c>
      <c r="D50" s="183"/>
      <c r="E50" s="183"/>
      <c r="F50" s="184"/>
      <c r="G50" s="55">
        <v>1</v>
      </c>
      <c r="H50" s="110" t="s">
        <v>44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26"/>
      <c r="AA50" s="57"/>
      <c r="AB50" s="194"/>
      <c r="AC50" s="195"/>
      <c r="AD50" s="195"/>
      <c r="AE50" s="195"/>
      <c r="AF50" s="195"/>
      <c r="AG50" s="195"/>
      <c r="AH50" s="196"/>
    </row>
    <row r="51" spans="2:34" ht="15.75" customHeight="1" x14ac:dyDescent="0.35">
      <c r="B51" s="59"/>
      <c r="C51" s="200" t="s">
        <v>45</v>
      </c>
      <c r="D51" s="183"/>
      <c r="E51" s="183"/>
      <c r="F51" s="184"/>
      <c r="G51" s="87"/>
      <c r="H51" s="88" t="s">
        <v>46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33"/>
      <c r="AA51" s="61"/>
      <c r="AB51" s="197"/>
      <c r="AC51" s="198"/>
      <c r="AD51" s="198"/>
      <c r="AE51" s="198"/>
      <c r="AF51" s="198"/>
      <c r="AG51" s="198"/>
      <c r="AH51" s="199"/>
    </row>
    <row r="52" spans="2:34" ht="20.25" customHeight="1" x14ac:dyDescent="0.35">
      <c r="B52" s="63"/>
      <c r="C52" s="182"/>
      <c r="D52" s="183"/>
      <c r="E52" s="183"/>
      <c r="F52" s="184"/>
      <c r="G52" s="64">
        <v>2</v>
      </c>
      <c r="H52" s="101" t="s">
        <v>47</v>
      </c>
      <c r="I52" s="102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67"/>
      <c r="AB52" s="148">
        <f>[5]Profesional!H125</f>
        <v>0</v>
      </c>
      <c r="AC52" s="149"/>
      <c r="AD52" s="149"/>
      <c r="AE52" s="149"/>
      <c r="AF52" s="149"/>
      <c r="AG52" s="149"/>
      <c r="AH52" s="150"/>
    </row>
    <row r="53" spans="2:34" ht="20.25" customHeight="1" x14ac:dyDescent="0.35">
      <c r="B53" s="63"/>
      <c r="C53" s="182"/>
      <c r="D53" s="183"/>
      <c r="E53" s="183"/>
      <c r="F53" s="184"/>
      <c r="G53" s="68">
        <v>3</v>
      </c>
      <c r="H53" s="101" t="s">
        <v>48</v>
      </c>
      <c r="I53" s="102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9"/>
      <c r="V53" s="69"/>
      <c r="W53" s="69"/>
      <c r="X53" s="69"/>
      <c r="Y53" s="69"/>
      <c r="Z53" s="66"/>
      <c r="AA53" s="67"/>
      <c r="AB53" s="148">
        <f>[5]Profesional!I182</f>
        <v>0</v>
      </c>
      <c r="AC53" s="149"/>
      <c r="AD53" s="149"/>
      <c r="AE53" s="149"/>
      <c r="AF53" s="149"/>
      <c r="AG53" s="149"/>
      <c r="AH53" s="150"/>
    </row>
    <row r="54" spans="2:34" ht="20.25" customHeight="1" x14ac:dyDescent="0.35">
      <c r="B54" s="63"/>
      <c r="C54" s="70"/>
      <c r="D54" s="71"/>
      <c r="E54" s="71"/>
      <c r="F54" s="72"/>
      <c r="G54" s="68">
        <v>4</v>
      </c>
      <c r="H54" s="73" t="s">
        <v>49</v>
      </c>
      <c r="I54" s="102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9"/>
      <c r="V54" s="69"/>
      <c r="W54" s="69"/>
      <c r="X54" s="69"/>
      <c r="Y54" s="69"/>
      <c r="Z54" s="66"/>
      <c r="AA54" s="67"/>
      <c r="AB54" s="148">
        <f>[5]Profesional!G199+[5]Profesional!G229+[5]Profesional!G245+[5]Profesional!H262</f>
        <v>45</v>
      </c>
      <c r="AC54" s="149"/>
      <c r="AD54" s="149"/>
      <c r="AE54" s="149"/>
      <c r="AF54" s="149"/>
      <c r="AG54" s="149"/>
      <c r="AH54" s="150"/>
    </row>
    <row r="55" spans="2:34" ht="17.25" customHeight="1" x14ac:dyDescent="0.35">
      <c r="B55" s="63"/>
      <c r="C55" s="182"/>
      <c r="D55" s="183"/>
      <c r="E55" s="183"/>
      <c r="F55" s="184"/>
      <c r="G55" s="151">
        <v>5</v>
      </c>
      <c r="H55" s="165" t="s">
        <v>50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7"/>
      <c r="AB55" s="185">
        <f>SUM(AB49:AH54)</f>
        <v>92</v>
      </c>
      <c r="AC55" s="186"/>
      <c r="AD55" s="186"/>
      <c r="AE55" s="186"/>
      <c r="AF55" s="186"/>
      <c r="AG55" s="186"/>
      <c r="AH55" s="187"/>
    </row>
    <row r="56" spans="2:34" ht="3.75" customHeight="1" x14ac:dyDescent="0.35">
      <c r="B56" s="23"/>
      <c r="C56" s="74"/>
      <c r="D56" s="74"/>
      <c r="E56" s="74"/>
      <c r="F56" s="75"/>
      <c r="G56" s="152"/>
      <c r="H56" s="168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70"/>
      <c r="AB56" s="188"/>
      <c r="AC56" s="189"/>
      <c r="AD56" s="189"/>
      <c r="AE56" s="189"/>
      <c r="AF56" s="189"/>
      <c r="AG56" s="189"/>
      <c r="AH56" s="190"/>
    </row>
    <row r="57" spans="2:34" ht="6" customHeight="1" x14ac:dyDescent="0.35">
      <c r="B57" s="1"/>
      <c r="C57" s="2"/>
      <c r="D57" s="2"/>
      <c r="E57" s="2"/>
      <c r="F57" s="3"/>
      <c r="G57" s="76"/>
      <c r="H57" s="7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78"/>
      <c r="AB57" s="148">
        <f>[5]Pembelajaran!H28</f>
        <v>33</v>
      </c>
      <c r="AC57" s="149"/>
      <c r="AD57" s="149"/>
      <c r="AE57" s="149"/>
      <c r="AF57" s="149"/>
      <c r="AG57" s="149"/>
      <c r="AH57" s="150"/>
    </row>
    <row r="58" spans="2:34" ht="20.25" customHeight="1" x14ac:dyDescent="0.35">
      <c r="B58" s="79" t="s">
        <v>51</v>
      </c>
      <c r="C58" s="17" t="s">
        <v>43</v>
      </c>
      <c r="D58" s="6"/>
      <c r="E58" s="6"/>
      <c r="F58" s="7"/>
      <c r="G58" s="87">
        <v>6</v>
      </c>
      <c r="H58" s="80" t="s">
        <v>52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148"/>
      <c r="AC58" s="149"/>
      <c r="AD58" s="149"/>
      <c r="AE58" s="149"/>
      <c r="AF58" s="149"/>
      <c r="AG58" s="149"/>
      <c r="AH58" s="150"/>
    </row>
    <row r="59" spans="2:34" ht="20.25" customHeight="1" x14ac:dyDescent="0.35">
      <c r="B59" s="83"/>
      <c r="C59" s="17" t="s">
        <v>53</v>
      </c>
      <c r="D59" s="6"/>
      <c r="E59" s="6"/>
      <c r="F59" s="7"/>
      <c r="G59" s="64">
        <v>7</v>
      </c>
      <c r="H59" s="73" t="s">
        <v>54</v>
      </c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148">
        <f>[5]Pembelajaran!G93+[5]Pembelajaran!G129</f>
        <v>0</v>
      </c>
      <c r="AC59" s="149"/>
      <c r="AD59" s="149"/>
      <c r="AE59" s="149"/>
      <c r="AF59" s="149"/>
      <c r="AG59" s="149"/>
      <c r="AH59" s="150"/>
    </row>
    <row r="60" spans="2:34" ht="18.75" customHeight="1" x14ac:dyDescent="0.35">
      <c r="B60" s="86"/>
      <c r="C60" s="6"/>
      <c r="D60" s="6"/>
      <c r="E60" s="6"/>
      <c r="F60" s="7"/>
      <c r="G60" s="151">
        <v>8</v>
      </c>
      <c r="H60" s="165" t="s">
        <v>55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7"/>
      <c r="AB60" s="172">
        <f>SUM(AB57:AH59)</f>
        <v>33</v>
      </c>
      <c r="AC60" s="173"/>
      <c r="AD60" s="173"/>
      <c r="AE60" s="173"/>
      <c r="AF60" s="173"/>
      <c r="AG60" s="173"/>
      <c r="AH60" s="174"/>
    </row>
    <row r="61" spans="2:34" ht="3.75" customHeight="1" x14ac:dyDescent="0.35">
      <c r="B61" s="23"/>
      <c r="C61" s="24"/>
      <c r="D61" s="24"/>
      <c r="E61" s="24"/>
      <c r="F61" s="25"/>
      <c r="G61" s="152"/>
      <c r="H61" s="168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70"/>
      <c r="AB61" s="172"/>
      <c r="AC61" s="173"/>
      <c r="AD61" s="173"/>
      <c r="AE61" s="173"/>
      <c r="AF61" s="173"/>
      <c r="AG61" s="173"/>
      <c r="AH61" s="174"/>
    </row>
    <row r="62" spans="2:34" ht="4.5" customHeight="1" x14ac:dyDescent="0.35">
      <c r="B62" s="1"/>
      <c r="C62" s="2"/>
      <c r="D62" s="2"/>
      <c r="E62" s="2"/>
      <c r="F62" s="3"/>
      <c r="G62" s="143">
        <v>9</v>
      </c>
      <c r="H62" s="175" t="s">
        <v>56</v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7"/>
      <c r="AB62" s="181">
        <f>'[5]Pengabdian Masy-Profesi'!I26</f>
        <v>10</v>
      </c>
      <c r="AC62" s="149"/>
      <c r="AD62" s="149"/>
      <c r="AE62" s="149"/>
      <c r="AF62" s="149"/>
      <c r="AG62" s="149"/>
      <c r="AH62" s="150"/>
    </row>
    <row r="63" spans="2:34" ht="16.5" customHeight="1" x14ac:dyDescent="0.35">
      <c r="B63" s="79" t="s">
        <v>57</v>
      </c>
      <c r="C63" s="17" t="s">
        <v>58</v>
      </c>
      <c r="D63" s="6"/>
      <c r="E63" s="6"/>
      <c r="F63" s="7"/>
      <c r="G63" s="144"/>
      <c r="H63" s="178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80"/>
      <c r="AB63" s="148"/>
      <c r="AC63" s="149"/>
      <c r="AD63" s="149"/>
      <c r="AE63" s="149"/>
      <c r="AF63" s="149"/>
      <c r="AG63" s="149"/>
      <c r="AH63" s="150"/>
    </row>
    <row r="64" spans="2:34" ht="18.75" customHeight="1" x14ac:dyDescent="0.35">
      <c r="B64" s="89"/>
      <c r="C64" s="17" t="s">
        <v>59</v>
      </c>
      <c r="D64" s="6"/>
      <c r="E64" s="6"/>
      <c r="F64" s="7"/>
      <c r="G64" s="64">
        <v>10</v>
      </c>
      <c r="H64" s="73" t="s">
        <v>60</v>
      </c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5"/>
      <c r="AB64" s="148">
        <f>'[5]Pengabdian Masy-Profesi'!H54</f>
        <v>4</v>
      </c>
      <c r="AC64" s="149"/>
      <c r="AD64" s="149"/>
      <c r="AE64" s="149"/>
      <c r="AF64" s="149"/>
      <c r="AG64" s="149"/>
      <c r="AH64" s="150"/>
    </row>
    <row r="65" spans="2:34" ht="20.25" customHeight="1" x14ac:dyDescent="0.35">
      <c r="B65" s="89"/>
      <c r="C65" s="17" t="s">
        <v>61</v>
      </c>
      <c r="D65" s="6"/>
      <c r="E65" s="6"/>
      <c r="F65" s="7"/>
      <c r="G65" s="64">
        <v>11</v>
      </c>
      <c r="H65" s="73" t="s">
        <v>62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148">
        <f>'[5]Pengabdian Masy-Profesi'!G89</f>
        <v>2</v>
      </c>
      <c r="AC65" s="149"/>
      <c r="AD65" s="149"/>
      <c r="AE65" s="149"/>
      <c r="AF65" s="149"/>
      <c r="AG65" s="149"/>
      <c r="AH65" s="150"/>
    </row>
    <row r="66" spans="2:34" ht="20.25" customHeight="1" x14ac:dyDescent="0.35">
      <c r="B66" s="86"/>
      <c r="C66" s="90"/>
      <c r="D66" s="6"/>
      <c r="E66" s="6"/>
      <c r="F66" s="7"/>
      <c r="G66" s="64">
        <v>12</v>
      </c>
      <c r="H66" s="73" t="s">
        <v>63</v>
      </c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5"/>
      <c r="AB66" s="148">
        <f>'[5]Pengabdian Masy-Profesi'!G125</f>
        <v>0</v>
      </c>
      <c r="AC66" s="149"/>
      <c r="AD66" s="149"/>
      <c r="AE66" s="149"/>
      <c r="AF66" s="149"/>
      <c r="AG66" s="149"/>
      <c r="AH66" s="150"/>
    </row>
    <row r="67" spans="2:34" ht="15" customHeight="1" x14ac:dyDescent="0.35">
      <c r="B67" s="91"/>
      <c r="C67" s="6"/>
      <c r="D67" s="6"/>
      <c r="E67" s="6"/>
      <c r="F67" s="7"/>
      <c r="G67" s="151">
        <v>13</v>
      </c>
      <c r="H67" s="165" t="s">
        <v>64</v>
      </c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7"/>
      <c r="AB67" s="171">
        <f>SUM(AB62:AH66)</f>
        <v>16</v>
      </c>
      <c r="AC67" s="157"/>
      <c r="AD67" s="157"/>
      <c r="AE67" s="157"/>
      <c r="AF67" s="157"/>
      <c r="AG67" s="157"/>
      <c r="AH67" s="158"/>
    </row>
    <row r="68" spans="2:34" ht="3.75" customHeight="1" x14ac:dyDescent="0.35">
      <c r="B68" s="23"/>
      <c r="C68" s="24"/>
      <c r="D68" s="24"/>
      <c r="E68" s="24"/>
      <c r="F68" s="25"/>
      <c r="G68" s="152"/>
      <c r="H68" s="168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70"/>
      <c r="AB68" s="156"/>
      <c r="AC68" s="157"/>
      <c r="AD68" s="157"/>
      <c r="AE68" s="157"/>
      <c r="AF68" s="157"/>
      <c r="AG68" s="157"/>
      <c r="AH68" s="158"/>
    </row>
    <row r="69" spans="2:34" ht="20.25" customHeight="1" x14ac:dyDescent="0.35">
      <c r="B69" s="92" t="s">
        <v>65</v>
      </c>
      <c r="C69" s="93" t="s">
        <v>58</v>
      </c>
      <c r="D69" s="2"/>
      <c r="E69" s="2"/>
      <c r="F69" s="3"/>
      <c r="G69" s="64">
        <v>14</v>
      </c>
      <c r="H69" s="73" t="s">
        <v>66</v>
      </c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84"/>
      <c r="AA69" s="85"/>
      <c r="AB69" s="148">
        <f>'[5]Publikasi '!J17</f>
        <v>0</v>
      </c>
      <c r="AC69" s="149"/>
      <c r="AD69" s="149"/>
      <c r="AE69" s="149"/>
      <c r="AF69" s="149"/>
      <c r="AG69" s="149"/>
      <c r="AH69" s="150"/>
    </row>
    <row r="70" spans="2:34" ht="20.25" customHeight="1" x14ac:dyDescent="0.35">
      <c r="B70" s="89"/>
      <c r="C70" s="17" t="s">
        <v>67</v>
      </c>
      <c r="D70" s="6"/>
      <c r="E70" s="6"/>
      <c r="F70" s="7"/>
      <c r="G70" s="64">
        <v>15</v>
      </c>
      <c r="H70" s="73" t="s">
        <v>68</v>
      </c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84"/>
      <c r="AA70" s="85"/>
      <c r="AB70" s="148">
        <f>'[5]Publikasi '!I45</f>
        <v>0</v>
      </c>
      <c r="AC70" s="149"/>
      <c r="AD70" s="149"/>
      <c r="AE70" s="149"/>
      <c r="AF70" s="149"/>
      <c r="AG70" s="149"/>
      <c r="AH70" s="150"/>
    </row>
    <row r="71" spans="2:34" ht="20.25" customHeight="1" x14ac:dyDescent="0.35">
      <c r="B71" s="91"/>
      <c r="C71" s="90"/>
      <c r="D71" s="6"/>
      <c r="E71" s="6"/>
      <c r="F71" s="7"/>
      <c r="G71" s="64">
        <v>16</v>
      </c>
      <c r="H71" s="73" t="s">
        <v>69</v>
      </c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84"/>
      <c r="AA71" s="85"/>
      <c r="AB71" s="148">
        <f>'[5]Publikasi '!I61</f>
        <v>0</v>
      </c>
      <c r="AC71" s="149"/>
      <c r="AD71" s="149"/>
      <c r="AE71" s="149"/>
      <c r="AF71" s="149"/>
      <c r="AG71" s="149"/>
      <c r="AH71" s="150"/>
    </row>
    <row r="72" spans="2:34" ht="20.25" customHeight="1" x14ac:dyDescent="0.35">
      <c r="B72" s="91"/>
      <c r="C72" s="90"/>
      <c r="D72" s="6"/>
      <c r="E72" s="6"/>
      <c r="F72" s="7"/>
      <c r="G72" s="64">
        <v>17</v>
      </c>
      <c r="H72" s="73" t="s">
        <v>70</v>
      </c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84"/>
      <c r="AA72" s="85"/>
      <c r="AB72" s="148">
        <f>'[5]Publikasi '!G83</f>
        <v>0</v>
      </c>
      <c r="AC72" s="149"/>
      <c r="AD72" s="149"/>
      <c r="AE72" s="149"/>
      <c r="AF72" s="149"/>
      <c r="AG72" s="149"/>
      <c r="AH72" s="150"/>
    </row>
    <row r="73" spans="2:34" ht="16.5" customHeight="1" x14ac:dyDescent="0.35">
      <c r="B73" s="91"/>
      <c r="C73" s="90"/>
      <c r="D73" s="6"/>
      <c r="E73" s="6"/>
      <c r="F73" s="7"/>
      <c r="G73" s="95">
        <v>18</v>
      </c>
      <c r="H73" s="96" t="s">
        <v>71</v>
      </c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8"/>
      <c r="AA73" s="99"/>
      <c r="AB73" s="148">
        <f>'[5]Publikasi '!F100+'[5]Publikasi '!F118+'[5]Publikasi '!F136+'[5]Publikasi '!G154</f>
        <v>0</v>
      </c>
      <c r="AC73" s="149"/>
      <c r="AD73" s="149"/>
      <c r="AE73" s="149"/>
      <c r="AF73" s="149"/>
      <c r="AG73" s="149"/>
      <c r="AH73" s="150"/>
    </row>
    <row r="74" spans="2:34" ht="18" customHeight="1" x14ac:dyDescent="0.35">
      <c r="B74" s="86"/>
      <c r="C74" s="6"/>
      <c r="D74" s="6"/>
      <c r="E74" s="6"/>
      <c r="F74" s="7"/>
      <c r="G74" s="87"/>
      <c r="H74" s="80" t="s">
        <v>72</v>
      </c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81"/>
      <c r="AA74" s="82"/>
      <c r="AB74" s="148"/>
      <c r="AC74" s="149"/>
      <c r="AD74" s="149"/>
      <c r="AE74" s="149"/>
      <c r="AF74" s="149"/>
      <c r="AG74" s="149"/>
      <c r="AH74" s="150"/>
    </row>
    <row r="75" spans="2:34" ht="16.5" customHeight="1" x14ac:dyDescent="0.35">
      <c r="B75" s="86"/>
      <c r="C75" s="6"/>
      <c r="D75" s="6"/>
      <c r="E75" s="6"/>
      <c r="F75" s="7"/>
      <c r="G75" s="151">
        <v>19</v>
      </c>
      <c r="H75" s="153" t="s">
        <v>73</v>
      </c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5"/>
      <c r="AB75" s="159">
        <f>SUM(AB69:AH74)</f>
        <v>0</v>
      </c>
      <c r="AC75" s="160"/>
      <c r="AD75" s="160"/>
      <c r="AE75" s="160"/>
      <c r="AF75" s="160"/>
      <c r="AG75" s="160"/>
      <c r="AH75" s="161"/>
    </row>
    <row r="76" spans="2:34" ht="6" customHeight="1" x14ac:dyDescent="0.35">
      <c r="B76" s="23"/>
      <c r="C76" s="24"/>
      <c r="D76" s="24"/>
      <c r="E76" s="24"/>
      <c r="F76" s="25"/>
      <c r="G76" s="152"/>
      <c r="H76" s="153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62"/>
      <c r="AC76" s="163"/>
      <c r="AD76" s="163"/>
      <c r="AE76" s="163"/>
      <c r="AF76" s="163"/>
      <c r="AG76" s="163"/>
      <c r="AH76" s="164"/>
    </row>
    <row r="77" spans="2:34" ht="6" customHeight="1" x14ac:dyDescent="0.35">
      <c r="B77" s="86"/>
      <c r="C77" s="6"/>
      <c r="D77" s="6"/>
      <c r="E77" s="6"/>
      <c r="F77" s="7"/>
      <c r="G77" s="143">
        <v>20</v>
      </c>
      <c r="H77" s="145" t="s">
        <v>74</v>
      </c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7"/>
      <c r="AB77" s="148">
        <f>'[5]Pengembangan Ilmu'!G18</f>
        <v>24</v>
      </c>
      <c r="AC77" s="149"/>
      <c r="AD77" s="149"/>
      <c r="AE77" s="149"/>
      <c r="AF77" s="149"/>
      <c r="AG77" s="149"/>
      <c r="AH77" s="150"/>
    </row>
    <row r="78" spans="2:34" ht="16.5" customHeight="1" x14ac:dyDescent="0.35">
      <c r="B78" s="103" t="s">
        <v>75</v>
      </c>
      <c r="C78" s="90" t="s">
        <v>43</v>
      </c>
      <c r="D78" s="90"/>
      <c r="E78" s="90"/>
      <c r="F78" s="104"/>
      <c r="G78" s="144"/>
      <c r="H78" s="145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148"/>
      <c r="AC78" s="149"/>
      <c r="AD78" s="149"/>
      <c r="AE78" s="149"/>
      <c r="AF78" s="149"/>
      <c r="AG78" s="149"/>
      <c r="AH78" s="150"/>
    </row>
    <row r="79" spans="2:34" ht="20.25" customHeight="1" x14ac:dyDescent="0.35">
      <c r="B79" s="105"/>
      <c r="C79" s="90" t="s">
        <v>76</v>
      </c>
      <c r="D79" s="90"/>
      <c r="E79" s="90"/>
      <c r="F79" s="104"/>
      <c r="G79" s="64">
        <v>21</v>
      </c>
      <c r="H79" s="73" t="s">
        <v>77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5"/>
      <c r="AB79" s="148">
        <f>'[5]Pengembangan Ilmu'!H52</f>
        <v>23.125</v>
      </c>
      <c r="AC79" s="149"/>
      <c r="AD79" s="149"/>
      <c r="AE79" s="149"/>
      <c r="AF79" s="149"/>
      <c r="AG79" s="149"/>
      <c r="AH79" s="150"/>
    </row>
    <row r="80" spans="2:34" ht="17.25" customHeight="1" x14ac:dyDescent="0.35">
      <c r="B80" s="105"/>
      <c r="C80" s="90" t="s">
        <v>78</v>
      </c>
      <c r="D80" s="90"/>
      <c r="E80" s="90"/>
      <c r="F80" s="104"/>
      <c r="G80" s="151">
        <v>22</v>
      </c>
      <c r="H80" s="153" t="s">
        <v>79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5"/>
      <c r="AB80" s="156">
        <f>SUM(AB77:AH79)</f>
        <v>47.125</v>
      </c>
      <c r="AC80" s="157"/>
      <c r="AD80" s="157"/>
      <c r="AE80" s="157"/>
      <c r="AF80" s="157"/>
      <c r="AG80" s="157"/>
      <c r="AH80" s="158"/>
    </row>
    <row r="81" spans="2:34" ht="6" customHeight="1" x14ac:dyDescent="0.35">
      <c r="B81" s="106"/>
      <c r="C81" s="107"/>
      <c r="D81" s="107"/>
      <c r="E81" s="107"/>
      <c r="F81" s="108"/>
      <c r="G81" s="152"/>
      <c r="H81" s="153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5"/>
      <c r="AB81" s="156"/>
      <c r="AC81" s="157"/>
      <c r="AD81" s="157"/>
      <c r="AE81" s="157"/>
      <c r="AF81" s="157"/>
      <c r="AG81" s="157"/>
      <c r="AH81" s="158"/>
    </row>
    <row r="82" spans="2:34" ht="6" customHeight="1" x14ac:dyDescent="0.35">
      <c r="B82" s="63"/>
      <c r="C82" s="109"/>
      <c r="D82" s="6"/>
      <c r="E82" s="6"/>
      <c r="F82" s="7"/>
      <c r="G82" s="7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78"/>
    </row>
    <row r="83" spans="2:34" ht="15.75" customHeight="1" x14ac:dyDescent="0.35">
      <c r="B83" s="83" t="s">
        <v>80</v>
      </c>
      <c r="C83" s="17" t="s">
        <v>81</v>
      </c>
      <c r="D83" s="6"/>
      <c r="E83" s="6"/>
      <c r="F83" s="7"/>
      <c r="G83" s="135" t="s">
        <v>82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</row>
    <row r="84" spans="2:34" ht="15" customHeight="1" x14ac:dyDescent="0.35">
      <c r="B84" s="86"/>
      <c r="C84" s="111" t="s">
        <v>83</v>
      </c>
      <c r="D84" s="6"/>
      <c r="E84" s="6"/>
      <c r="F84" s="7"/>
      <c r="G84" s="135" t="s">
        <v>84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/>
    </row>
    <row r="85" spans="2:34" ht="15.75" customHeight="1" x14ac:dyDescent="0.35">
      <c r="B85" s="86"/>
      <c r="C85" s="6"/>
      <c r="D85" s="6"/>
      <c r="E85" s="6"/>
      <c r="F85" s="7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/>
    </row>
    <row r="86" spans="2:34" ht="15" customHeight="1" x14ac:dyDescent="0.35">
      <c r="B86" s="86"/>
      <c r="C86" s="6"/>
      <c r="D86" s="6"/>
      <c r="E86" s="6"/>
      <c r="F86" s="7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/>
    </row>
    <row r="87" spans="2:34" ht="6" customHeight="1" x14ac:dyDescent="0.35">
      <c r="B87" s="86"/>
      <c r="C87" s="6"/>
      <c r="D87" s="6"/>
      <c r="E87" s="6"/>
      <c r="F87" s="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4"/>
    </row>
    <row r="88" spans="2:34" ht="15" customHeight="1" x14ac:dyDescent="0.35">
      <c r="B88" s="86"/>
      <c r="C88" s="6"/>
      <c r="D88" s="6"/>
      <c r="E88" s="6"/>
      <c r="F88" s="7"/>
      <c r="G88" s="138" t="s">
        <v>85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40"/>
    </row>
    <row r="89" spans="2:34" ht="8.25" customHeight="1" x14ac:dyDescent="0.35">
      <c r="B89" s="86"/>
      <c r="C89" s="6"/>
      <c r="D89" s="6"/>
      <c r="E89" s="6"/>
      <c r="F89" s="7"/>
      <c r="G89" s="115"/>
      <c r="H89" s="116"/>
      <c r="I89" s="116"/>
      <c r="J89" s="116"/>
      <c r="K89" s="116"/>
      <c r="L89" s="116"/>
      <c r="M89" s="116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16"/>
      <c r="Y89" s="141"/>
      <c r="Z89" s="141"/>
      <c r="AA89" s="141"/>
      <c r="AB89" s="141"/>
      <c r="AC89" s="141"/>
      <c r="AD89" s="141"/>
      <c r="AE89" s="141"/>
      <c r="AF89" s="141"/>
      <c r="AG89" s="141"/>
      <c r="AH89" s="142"/>
    </row>
    <row r="90" spans="2:34" ht="18" customHeight="1" x14ac:dyDescent="0.35">
      <c r="B90" s="86"/>
      <c r="C90" s="6"/>
      <c r="D90" s="6"/>
      <c r="E90" s="6"/>
      <c r="F90" s="7"/>
      <c r="G90" s="115" t="s">
        <v>86</v>
      </c>
      <c r="H90" s="116"/>
      <c r="I90" s="116"/>
      <c r="J90" s="116"/>
      <c r="K90" s="116"/>
      <c r="L90" s="117"/>
      <c r="M90" s="116"/>
      <c r="N90" s="116" t="s">
        <v>14</v>
      </c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8"/>
    </row>
    <row r="91" spans="2:34" ht="15" customHeight="1" x14ac:dyDescent="0.35">
      <c r="B91" s="86"/>
      <c r="C91" s="6"/>
      <c r="D91" s="6"/>
      <c r="E91" s="6"/>
      <c r="F91" s="7"/>
      <c r="G91" s="115"/>
      <c r="H91" s="116"/>
      <c r="I91" s="116"/>
      <c r="J91" s="116"/>
      <c r="K91" s="116"/>
      <c r="L91" s="117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8"/>
    </row>
    <row r="92" spans="2:34" ht="15" customHeight="1" x14ac:dyDescent="0.35">
      <c r="B92" s="86"/>
      <c r="C92" s="6"/>
      <c r="D92" s="6"/>
      <c r="E92" s="6"/>
      <c r="F92" s="7"/>
      <c r="G92" s="115"/>
      <c r="H92" s="116"/>
      <c r="I92" s="116"/>
      <c r="J92" s="116"/>
      <c r="K92" s="116"/>
      <c r="L92" s="117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8"/>
    </row>
    <row r="93" spans="2:34" ht="15" customHeight="1" x14ac:dyDescent="0.35">
      <c r="B93" s="86"/>
      <c r="C93" s="6"/>
      <c r="D93" s="6"/>
      <c r="E93" s="6"/>
      <c r="F93" s="7"/>
      <c r="G93" s="115" t="s">
        <v>87</v>
      </c>
      <c r="H93" s="116"/>
      <c r="I93" s="116"/>
      <c r="J93" s="116"/>
      <c r="K93" s="116"/>
      <c r="L93" s="117"/>
      <c r="M93" s="116"/>
      <c r="N93" s="116" t="s">
        <v>88</v>
      </c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8"/>
    </row>
    <row r="94" spans="2:34" ht="12.75" customHeight="1" x14ac:dyDescent="0.35">
      <c r="B94" s="86"/>
      <c r="C94" s="6"/>
      <c r="D94" s="6"/>
      <c r="E94" s="6"/>
      <c r="F94" s="7"/>
      <c r="G94" s="115"/>
      <c r="H94" s="116"/>
      <c r="I94" s="116"/>
      <c r="J94" s="116"/>
      <c r="K94" s="116"/>
      <c r="L94" s="117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/>
    </row>
    <row r="95" spans="2:34" ht="12.75" customHeight="1" x14ac:dyDescent="0.35">
      <c r="B95" s="86"/>
      <c r="C95" s="6"/>
      <c r="D95" s="6"/>
      <c r="E95" s="6"/>
      <c r="F95" s="7"/>
      <c r="G95" s="26" t="s">
        <v>89</v>
      </c>
      <c r="H95" s="116"/>
      <c r="I95" s="116"/>
      <c r="J95" s="116"/>
      <c r="K95" s="116"/>
      <c r="L95" s="117"/>
      <c r="M95" s="116"/>
      <c r="N95" s="116" t="s">
        <v>90</v>
      </c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8"/>
    </row>
    <row r="96" spans="2:34" ht="7.5" customHeight="1" x14ac:dyDescent="0.35">
      <c r="B96" s="23"/>
      <c r="C96" s="24"/>
      <c r="D96" s="24"/>
      <c r="E96" s="24"/>
      <c r="F96" s="25"/>
      <c r="G96" s="5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61"/>
    </row>
    <row r="97" spans="2:34" ht="6" customHeight="1" x14ac:dyDescent="0.35">
      <c r="B97" s="1"/>
      <c r="C97" s="2"/>
      <c r="D97" s="2"/>
      <c r="E97" s="2"/>
      <c r="F97" s="2"/>
      <c r="G97" s="7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78"/>
    </row>
    <row r="98" spans="2:34" ht="20.25" customHeight="1" x14ac:dyDescent="0.35">
      <c r="B98" s="91" t="s">
        <v>91</v>
      </c>
      <c r="C98" s="90" t="s">
        <v>92</v>
      </c>
      <c r="D98" s="119"/>
      <c r="E98" s="6"/>
      <c r="F98" s="6"/>
      <c r="G98" s="120" t="s">
        <v>93</v>
      </c>
      <c r="H98" s="121" t="s">
        <v>94</v>
      </c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2"/>
    </row>
    <row r="99" spans="2:34" ht="20.25" customHeight="1" x14ac:dyDescent="0.35">
      <c r="B99" s="91"/>
      <c r="C99" s="90"/>
      <c r="D99" s="119"/>
      <c r="E99" s="6"/>
      <c r="F99" s="6"/>
      <c r="G99" s="123" t="s">
        <v>95</v>
      </c>
      <c r="H99" s="26" t="s">
        <v>96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57"/>
    </row>
    <row r="100" spans="2:34" ht="6" customHeight="1" x14ac:dyDescent="0.35">
      <c r="B100" s="23"/>
      <c r="C100" s="24"/>
      <c r="D100" s="24"/>
      <c r="E100" s="24"/>
      <c r="F100" s="24"/>
      <c r="G100" s="131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3"/>
    </row>
    <row r="101" spans="2:34" ht="20.25" customHeight="1" x14ac:dyDescent="0.35">
      <c r="G101" s="124"/>
      <c r="H101" s="124"/>
      <c r="I101" s="124"/>
      <c r="J101" s="124"/>
      <c r="K101" s="124"/>
      <c r="L101" s="124"/>
      <c r="M101" s="12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2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24"/>
      <c r="H104" s="124"/>
      <c r="I104" s="124"/>
      <c r="J104" s="124"/>
      <c r="K104" s="124"/>
      <c r="N104" s="125"/>
    </row>
    <row r="105" spans="2:34" ht="20.25" customHeight="1" x14ac:dyDescent="0.35">
      <c r="G105" s="124"/>
      <c r="H105" s="124"/>
      <c r="I105" s="124"/>
      <c r="J105" s="124"/>
      <c r="K105" s="124"/>
      <c r="L105" s="125"/>
    </row>
    <row r="106" spans="2:34" ht="20.25" customHeight="1" x14ac:dyDescent="0.35">
      <c r="G106" s="124"/>
      <c r="H106" s="124"/>
      <c r="I106" s="124"/>
      <c r="J106" s="124"/>
      <c r="K106" s="124"/>
      <c r="L106" s="125"/>
    </row>
    <row r="107" spans="2:34" ht="20.25" customHeight="1" x14ac:dyDescent="0.35">
      <c r="G107" s="124"/>
      <c r="H107" s="124"/>
      <c r="I107" s="124"/>
      <c r="J107" s="124"/>
      <c r="K107" s="124"/>
      <c r="L107" s="125"/>
    </row>
    <row r="108" spans="2:34" ht="20.25" customHeight="1" x14ac:dyDescent="0.35">
      <c r="G108" s="124"/>
      <c r="H108" s="124"/>
      <c r="I108" s="124"/>
      <c r="J108" s="124"/>
      <c r="K108" s="124"/>
      <c r="N108" s="125"/>
    </row>
    <row r="109" spans="2:34" ht="20.25" customHeight="1" x14ac:dyDescent="0.35">
      <c r="G109" s="124"/>
      <c r="H109" s="124"/>
      <c r="I109" s="124"/>
      <c r="J109" s="124"/>
      <c r="K109" s="124"/>
      <c r="L109" s="125"/>
    </row>
    <row r="110" spans="2:34" ht="20.25" customHeight="1" x14ac:dyDescent="0.35">
      <c r="G110" s="124"/>
      <c r="H110" s="124"/>
      <c r="I110" s="124"/>
      <c r="J110" s="124"/>
      <c r="K110" s="124"/>
      <c r="N110" s="125"/>
    </row>
    <row r="111" spans="2:34" ht="6" customHeight="1" x14ac:dyDescent="0.35"/>
    <row r="123" spans="2:34" ht="6" customHeight="1" x14ac:dyDescent="0.35"/>
    <row r="124" spans="2:34" ht="20.25" customHeight="1" x14ac:dyDescent="0.35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</row>
    <row r="125" spans="2:34" x14ac:dyDescent="0.35">
      <c r="B125" s="124"/>
      <c r="C125" s="124"/>
      <c r="D125" s="124"/>
      <c r="E125" s="124"/>
      <c r="F125" s="124"/>
      <c r="G125" s="124"/>
      <c r="H125" s="124"/>
    </row>
    <row r="126" spans="2:34" ht="20.25" customHeight="1" x14ac:dyDescent="0.35">
      <c r="B126" s="125"/>
      <c r="C126" s="127"/>
      <c r="D126" s="127"/>
      <c r="E126" s="127"/>
      <c r="F126" s="127"/>
      <c r="G126" s="127"/>
      <c r="H126" s="128"/>
      <c r="I126" s="129"/>
    </row>
    <row r="127" spans="2:34" ht="12" customHeight="1" x14ac:dyDescent="0.35">
      <c r="B127" s="125"/>
      <c r="C127" s="127"/>
      <c r="D127" s="127"/>
      <c r="E127" s="127"/>
      <c r="F127" s="127"/>
      <c r="G127" s="127"/>
      <c r="H127" s="128"/>
    </row>
    <row r="128" spans="2:34" ht="20.25" customHeight="1" x14ac:dyDescent="0.35">
      <c r="B128" s="125"/>
      <c r="C128" s="127"/>
      <c r="D128" s="127"/>
      <c r="E128" s="127"/>
      <c r="F128" s="127"/>
      <c r="G128" s="127"/>
      <c r="H128" s="128"/>
      <c r="I128" s="129"/>
    </row>
    <row r="129" spans="2:9" ht="12" customHeight="1" x14ac:dyDescent="0.35">
      <c r="B129" s="125"/>
      <c r="C129" s="127"/>
      <c r="D129" s="127"/>
      <c r="E129" s="127"/>
      <c r="F129" s="127"/>
      <c r="G129" s="127"/>
      <c r="H129" s="128"/>
    </row>
    <row r="130" spans="2:9" ht="20.25" customHeight="1" x14ac:dyDescent="0.35">
      <c r="B130" s="125"/>
      <c r="C130" s="127"/>
      <c r="D130" s="127"/>
      <c r="E130" s="127"/>
      <c r="F130" s="127"/>
      <c r="G130" s="127"/>
      <c r="H130" s="128"/>
      <c r="I130" s="129"/>
    </row>
    <row r="131" spans="2:9" ht="12" customHeight="1" x14ac:dyDescent="0.35">
      <c r="B131" s="125"/>
      <c r="C131" s="127"/>
      <c r="D131" s="127"/>
      <c r="E131" s="127"/>
      <c r="F131" s="127"/>
      <c r="G131" s="127"/>
      <c r="H131" s="128"/>
    </row>
    <row r="132" spans="2:9" ht="20.25" customHeight="1" x14ac:dyDescent="0.35">
      <c r="B132" s="125"/>
      <c r="C132" s="127"/>
      <c r="D132" s="127"/>
      <c r="E132" s="127"/>
      <c r="F132" s="127"/>
      <c r="G132" s="127"/>
      <c r="H132" s="128"/>
      <c r="I132" s="129"/>
    </row>
    <row r="133" spans="2:9" ht="12" customHeight="1" x14ac:dyDescent="0.35">
      <c r="B133" s="124"/>
      <c r="C133" s="124"/>
      <c r="D133" s="124"/>
      <c r="E133" s="124"/>
      <c r="F133" s="124"/>
      <c r="G133" s="124"/>
    </row>
    <row r="134" spans="2:9" ht="20.25" customHeight="1" x14ac:dyDescent="0.35">
      <c r="B134" s="124"/>
      <c r="C134" s="124"/>
      <c r="D134" s="124"/>
      <c r="E134" s="124"/>
      <c r="F134" s="124"/>
      <c r="G134" s="124"/>
      <c r="I134" s="129"/>
    </row>
    <row r="135" spans="2:9" ht="12" customHeight="1" x14ac:dyDescent="0.35">
      <c r="I135" s="129"/>
    </row>
    <row r="136" spans="2:9" ht="20.25" customHeight="1" x14ac:dyDescent="0.35">
      <c r="B136" s="124"/>
      <c r="C136" s="124"/>
      <c r="D136" s="124"/>
      <c r="E136" s="124"/>
      <c r="F136" s="124"/>
      <c r="I136" s="129"/>
    </row>
    <row r="137" spans="2:9" ht="12" customHeight="1" x14ac:dyDescent="0.35">
      <c r="B137" s="124"/>
      <c r="C137" s="124"/>
      <c r="D137" s="124"/>
      <c r="E137" s="124"/>
      <c r="F137" s="124"/>
      <c r="I137" s="129"/>
    </row>
    <row r="138" spans="2:9" ht="20.25" customHeight="1" x14ac:dyDescent="0.35">
      <c r="B138" s="124"/>
      <c r="C138" s="124"/>
      <c r="D138" s="124"/>
      <c r="E138" s="124"/>
      <c r="F138" s="124"/>
      <c r="I138" s="129"/>
    </row>
    <row r="139" spans="2:9" ht="12" customHeight="1" x14ac:dyDescent="0.35">
      <c r="B139" s="124"/>
      <c r="C139" s="124"/>
      <c r="D139" s="124"/>
      <c r="E139" s="124"/>
      <c r="F139" s="124"/>
      <c r="I139" s="129"/>
    </row>
    <row r="140" spans="2:9" ht="20.25" customHeight="1" x14ac:dyDescent="0.35">
      <c r="B140" s="124"/>
      <c r="C140" s="124"/>
      <c r="D140" s="124"/>
      <c r="E140" s="124"/>
      <c r="F140" s="124"/>
      <c r="I140" s="12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24"/>
      <c r="C145" s="124"/>
      <c r="D145" s="124"/>
      <c r="E145" s="124"/>
      <c r="F145" s="124"/>
      <c r="I145" s="129"/>
    </row>
    <row r="146" spans="2:34" ht="6" customHeight="1" x14ac:dyDescent="0.35"/>
    <row r="147" spans="2:34" ht="6" customHeight="1" x14ac:dyDescent="0.35"/>
    <row r="148" spans="2:34" x14ac:dyDescent="0.35">
      <c r="B148" s="130"/>
      <c r="C148" s="124"/>
      <c r="I148" s="12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24"/>
    </row>
    <row r="152" spans="2:34" ht="6" customHeight="1" x14ac:dyDescent="0.35"/>
    <row r="154" spans="2:34" ht="20.25" customHeight="1" x14ac:dyDescent="0.35"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8"/>
    </row>
    <row r="155" spans="2:34" ht="20.25" customHeight="1" x14ac:dyDescent="0.35"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8"/>
    </row>
    <row r="156" spans="2:34" ht="20.25" customHeight="1" x14ac:dyDescent="0.35"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8"/>
    </row>
    <row r="157" spans="2:34" ht="20.25" customHeight="1" x14ac:dyDescent="0.35"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8"/>
    </row>
    <row r="158" spans="2:34" x14ac:dyDescent="0.35"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82E89215-336C-4164-99AB-CCE0FBFB30C2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2023-01-05T04:07:29Z</dcterms:created>
  <dcterms:modified xsi:type="dcterms:W3CDTF">2023-01-09T03:06:12Z</dcterms:modified>
</cp:coreProperties>
</file>