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PDI CABANG DEPOK\my Document\PAPDI\Kesekertariatan\Hasan\dr. Dharmawan\P2KB\"/>
    </mc:Choice>
  </mc:AlternateContent>
  <xr:revisionPtr revIDLastSave="0" documentId="13_ncr:1_{CFC83158-D756-4570-9D5A-7F166A55BE56}" xr6:coauthVersionLast="45" xr6:coauthVersionMax="45" xr10:uidLastSave="{00000000-0000-0000-0000-000000000000}"/>
  <bookViews>
    <workbookView xWindow="-110" yWindow="-110" windowWidth="19420" windowHeight="10420" xr2:uid="{F0332FCB-8A96-4955-B396-81D63C241BD7}"/>
  </bookViews>
  <sheets>
    <sheet name="2020" sheetId="5" r:id="rId1"/>
    <sheet name="2019" sheetId="4" r:id="rId2"/>
    <sheet name="2018" sheetId="3" r:id="rId3"/>
    <sheet name="2017" sheetId="2" r:id="rId4"/>
    <sheet name="2016" sheetId="1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9" i="5" l="1"/>
  <c r="AB77" i="5"/>
  <c r="AB73" i="5"/>
  <c r="AB72" i="5"/>
  <c r="AB71" i="5"/>
  <c r="AB70" i="5"/>
  <c r="AB69" i="5"/>
  <c r="AB66" i="5"/>
  <c r="AB65" i="5"/>
  <c r="AB64" i="5"/>
  <c r="AB62" i="5"/>
  <c r="AB59" i="5"/>
  <c r="AB57" i="5"/>
  <c r="AB54" i="5"/>
  <c r="AB53" i="5"/>
  <c r="AB52" i="5"/>
  <c r="AB49" i="5"/>
  <c r="F45" i="5"/>
  <c r="F43" i="5"/>
  <c r="F41" i="5"/>
  <c r="F39" i="5"/>
  <c r="F37" i="5"/>
  <c r="F35" i="5"/>
  <c r="F33" i="5"/>
  <c r="F31" i="5"/>
  <c r="F30" i="5"/>
  <c r="F27" i="5"/>
  <c r="F23" i="5"/>
  <c r="F22" i="5"/>
  <c r="F20" i="5"/>
  <c r="F18" i="5"/>
  <c r="AA16" i="5"/>
  <c r="Y16" i="5"/>
  <c r="W16" i="5"/>
  <c r="U16" i="5"/>
  <c r="T16" i="5"/>
  <c r="R16" i="5"/>
  <c r="Q16" i="5"/>
  <c r="P16" i="5"/>
  <c r="O16" i="5"/>
  <c r="M16" i="5"/>
  <c r="L16" i="5"/>
  <c r="K16" i="5"/>
  <c r="J16" i="5"/>
  <c r="H16" i="5"/>
  <c r="G16" i="5"/>
  <c r="F16" i="5"/>
  <c r="O13" i="5"/>
  <c r="N13" i="5"/>
  <c r="M13" i="5"/>
  <c r="L13" i="5"/>
  <c r="K13" i="5"/>
  <c r="I13" i="5"/>
  <c r="H13" i="5"/>
  <c r="G13" i="5"/>
  <c r="F13" i="5"/>
  <c r="AG10" i="5"/>
  <c r="AF10" i="5"/>
  <c r="AD10" i="5"/>
  <c r="AC10" i="5"/>
  <c r="Z10" i="5"/>
  <c r="Y10" i="5"/>
  <c r="W10" i="5"/>
  <c r="V10" i="5"/>
  <c r="AE7" i="5"/>
  <c r="AB7" i="5"/>
  <c r="Y7" i="5"/>
  <c r="V7" i="5"/>
  <c r="AB79" i="4"/>
  <c r="AB77" i="4"/>
  <c r="AB80" i="4" s="1"/>
  <c r="AB73" i="4"/>
  <c r="AB72" i="4"/>
  <c r="AB71" i="4"/>
  <c r="AB70" i="4"/>
  <c r="AB69" i="4"/>
  <c r="AB66" i="4"/>
  <c r="AB65" i="4"/>
  <c r="AB64" i="4"/>
  <c r="AB62" i="4"/>
  <c r="AB59" i="4"/>
  <c r="AB57" i="4"/>
  <c r="AB54" i="4"/>
  <c r="AB53" i="4"/>
  <c r="AB52" i="4"/>
  <c r="AB49" i="4"/>
  <c r="AB55" i="4" s="1"/>
  <c r="F45" i="4"/>
  <c r="F43" i="4"/>
  <c r="F41" i="4"/>
  <c r="F39" i="4"/>
  <c r="F37" i="4"/>
  <c r="F35" i="4"/>
  <c r="F33" i="4"/>
  <c r="F31" i="4"/>
  <c r="F30" i="4"/>
  <c r="F27" i="4"/>
  <c r="F23" i="4"/>
  <c r="F22" i="4"/>
  <c r="F20" i="4"/>
  <c r="F18" i="4"/>
  <c r="AA16" i="4"/>
  <c r="Y16" i="4"/>
  <c r="W16" i="4"/>
  <c r="U16" i="4"/>
  <c r="T16" i="4"/>
  <c r="R16" i="4"/>
  <c r="Q16" i="4"/>
  <c r="P16" i="4"/>
  <c r="O16" i="4"/>
  <c r="M16" i="4"/>
  <c r="L16" i="4"/>
  <c r="K16" i="4"/>
  <c r="J16" i="4"/>
  <c r="H16" i="4"/>
  <c r="G16" i="4"/>
  <c r="F16" i="4"/>
  <c r="O13" i="4"/>
  <c r="N13" i="4"/>
  <c r="M13" i="4"/>
  <c r="L13" i="4"/>
  <c r="K13" i="4"/>
  <c r="I13" i="4"/>
  <c r="H13" i="4"/>
  <c r="G13" i="4"/>
  <c r="F13" i="4"/>
  <c r="AG10" i="4"/>
  <c r="AF10" i="4"/>
  <c r="AD10" i="4"/>
  <c r="AC10" i="4"/>
  <c r="Z10" i="4"/>
  <c r="Y10" i="4"/>
  <c r="W10" i="4"/>
  <c r="V10" i="4"/>
  <c r="AE7" i="4"/>
  <c r="AB7" i="4"/>
  <c r="Y7" i="4"/>
  <c r="V7" i="4"/>
  <c r="AB79" i="3"/>
  <c r="AB77" i="3"/>
  <c r="AB73" i="3"/>
  <c r="AB72" i="3"/>
  <c r="AB71" i="3"/>
  <c r="AB70" i="3"/>
  <c r="AB69" i="3"/>
  <c r="AB66" i="3"/>
  <c r="AB65" i="3"/>
  <c r="AB64" i="3"/>
  <c r="AB62" i="3"/>
  <c r="AB59" i="3"/>
  <c r="AB57" i="3"/>
  <c r="AB54" i="3"/>
  <c r="AB53" i="3"/>
  <c r="AB52" i="3"/>
  <c r="AB49" i="3"/>
  <c r="F45" i="3"/>
  <c r="F43" i="3"/>
  <c r="F41" i="3"/>
  <c r="F39" i="3"/>
  <c r="F37" i="3"/>
  <c r="F35" i="3"/>
  <c r="F33" i="3"/>
  <c r="F31" i="3"/>
  <c r="F30" i="3"/>
  <c r="F27" i="3"/>
  <c r="F23" i="3"/>
  <c r="F22" i="3"/>
  <c r="F20" i="3"/>
  <c r="F18" i="3"/>
  <c r="AA16" i="3"/>
  <c r="Y16" i="3"/>
  <c r="W16" i="3"/>
  <c r="U16" i="3"/>
  <c r="T16" i="3"/>
  <c r="R16" i="3"/>
  <c r="Q16" i="3"/>
  <c r="P16" i="3"/>
  <c r="O16" i="3"/>
  <c r="M16" i="3"/>
  <c r="L16" i="3"/>
  <c r="K16" i="3"/>
  <c r="J16" i="3"/>
  <c r="H16" i="3"/>
  <c r="G16" i="3"/>
  <c r="F16" i="3"/>
  <c r="O13" i="3"/>
  <c r="N13" i="3"/>
  <c r="M13" i="3"/>
  <c r="L13" i="3"/>
  <c r="K13" i="3"/>
  <c r="I13" i="3"/>
  <c r="H13" i="3"/>
  <c r="G13" i="3"/>
  <c r="F13" i="3"/>
  <c r="AG10" i="3"/>
  <c r="AF10" i="3"/>
  <c r="AD10" i="3"/>
  <c r="AC10" i="3"/>
  <c r="Z10" i="3"/>
  <c r="Y10" i="3"/>
  <c r="W10" i="3"/>
  <c r="V10" i="3"/>
  <c r="AE7" i="3"/>
  <c r="AB7" i="3"/>
  <c r="Y7" i="3"/>
  <c r="V7" i="3"/>
  <c r="AB79" i="2"/>
  <c r="AB77" i="2"/>
  <c r="AB80" i="2" s="1"/>
  <c r="AB73" i="2"/>
  <c r="AB72" i="2"/>
  <c r="AB71" i="2"/>
  <c r="AB70" i="2"/>
  <c r="AB69" i="2"/>
  <c r="AB66" i="2"/>
  <c r="AB65" i="2"/>
  <c r="AB64" i="2"/>
  <c r="AB62" i="2"/>
  <c r="AB67" i="2" s="1"/>
  <c r="AB59" i="2"/>
  <c r="AB60" i="2" s="1"/>
  <c r="AB57" i="2"/>
  <c r="AB54" i="2"/>
  <c r="AB53" i="2"/>
  <c r="AB52" i="2"/>
  <c r="AB49" i="2"/>
  <c r="AB55" i="2" s="1"/>
  <c r="F45" i="2"/>
  <c r="F43" i="2"/>
  <c r="F41" i="2"/>
  <c r="F39" i="2"/>
  <c r="F37" i="2"/>
  <c r="F35" i="2"/>
  <c r="F33" i="2"/>
  <c r="F31" i="2"/>
  <c r="F30" i="2"/>
  <c r="F27" i="2"/>
  <c r="F23" i="2"/>
  <c r="F22" i="2"/>
  <c r="F20" i="2"/>
  <c r="F18" i="2"/>
  <c r="AA16" i="2"/>
  <c r="Y16" i="2"/>
  <c r="W16" i="2"/>
  <c r="U16" i="2"/>
  <c r="T16" i="2"/>
  <c r="R16" i="2"/>
  <c r="Q16" i="2"/>
  <c r="P16" i="2"/>
  <c r="O16" i="2"/>
  <c r="M16" i="2"/>
  <c r="L16" i="2"/>
  <c r="K16" i="2"/>
  <c r="J16" i="2"/>
  <c r="H16" i="2"/>
  <c r="G16" i="2"/>
  <c r="F16" i="2"/>
  <c r="O13" i="2"/>
  <c r="N13" i="2"/>
  <c r="M13" i="2"/>
  <c r="L13" i="2"/>
  <c r="K13" i="2"/>
  <c r="I13" i="2"/>
  <c r="H13" i="2"/>
  <c r="G13" i="2"/>
  <c r="F13" i="2"/>
  <c r="AG10" i="2"/>
  <c r="AF10" i="2"/>
  <c r="AD10" i="2"/>
  <c r="AC10" i="2"/>
  <c r="Z10" i="2"/>
  <c r="Y10" i="2"/>
  <c r="W10" i="2"/>
  <c r="V10" i="2"/>
  <c r="AE7" i="2"/>
  <c r="AB7" i="2"/>
  <c r="Y7" i="2"/>
  <c r="V7" i="2"/>
  <c r="AB79" i="1"/>
  <c r="AB77" i="1"/>
  <c r="AB73" i="1"/>
  <c r="AB72" i="1"/>
  <c r="AB71" i="1"/>
  <c r="AB70" i="1"/>
  <c r="AB69" i="1"/>
  <c r="AB75" i="1" s="1"/>
  <c r="AB66" i="1"/>
  <c r="AB65" i="1"/>
  <c r="AB64" i="1"/>
  <c r="AB62" i="1"/>
  <c r="AB59" i="1"/>
  <c r="AB57" i="1"/>
  <c r="AB60" i="1" s="1"/>
  <c r="AB54" i="1"/>
  <c r="AB53" i="1"/>
  <c r="AB52" i="1"/>
  <c r="AB55" i="1" s="1"/>
  <c r="AB49" i="1"/>
  <c r="F45" i="1"/>
  <c r="F43" i="1"/>
  <c r="F41" i="1"/>
  <c r="F39" i="1"/>
  <c r="F37" i="1"/>
  <c r="F35" i="1"/>
  <c r="F33" i="1"/>
  <c r="F31" i="1"/>
  <c r="F30" i="1"/>
  <c r="F27" i="1"/>
  <c r="F23" i="1"/>
  <c r="F22" i="1"/>
  <c r="F20" i="1"/>
  <c r="F18" i="1"/>
  <c r="AA16" i="1"/>
  <c r="Y16" i="1"/>
  <c r="W16" i="1"/>
  <c r="U16" i="1"/>
  <c r="T16" i="1"/>
  <c r="R16" i="1"/>
  <c r="Q16" i="1"/>
  <c r="P16" i="1"/>
  <c r="O16" i="1"/>
  <c r="M16" i="1"/>
  <c r="L16" i="1"/>
  <c r="K16" i="1"/>
  <c r="J16" i="1"/>
  <c r="H16" i="1"/>
  <c r="G16" i="1"/>
  <c r="F16" i="1"/>
  <c r="O13" i="1"/>
  <c r="N13" i="1"/>
  <c r="M13" i="1"/>
  <c r="L13" i="1"/>
  <c r="K13" i="1"/>
  <c r="I13" i="1"/>
  <c r="H13" i="1"/>
  <c r="G13" i="1"/>
  <c r="F13" i="1"/>
  <c r="AG10" i="1"/>
  <c r="AF10" i="1"/>
  <c r="AD10" i="1"/>
  <c r="AC10" i="1"/>
  <c r="Z10" i="1"/>
  <c r="Y10" i="1"/>
  <c r="W10" i="1"/>
  <c r="V10" i="1"/>
  <c r="AE7" i="1"/>
  <c r="AB7" i="1"/>
  <c r="Y7" i="1"/>
  <c r="V7" i="1"/>
  <c r="AB75" i="3" l="1"/>
  <c r="AB67" i="4"/>
  <c r="AB75" i="5"/>
  <c r="AB60" i="3"/>
  <c r="AB60" i="5"/>
  <c r="AB67" i="3"/>
  <c r="AB75" i="4"/>
  <c r="AB67" i="5"/>
  <c r="AB67" i="1"/>
  <c r="AB80" i="1"/>
  <c r="AB75" i="2"/>
  <c r="AB80" i="3"/>
  <c r="AB80" i="5"/>
  <c r="AB55" i="3"/>
  <c r="AB60" i="4"/>
  <c r="AB5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E9B09A51-3FED-4082-B24C-9F82E4B235FF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12C71369-F5F0-45A1-BB3F-7C2E61EB919E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32D16FBC-5219-4F32-B2E3-8F0B419597E1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C424CB03-721A-4B90-90D1-587E0E498834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9F7D659E-072C-478A-84D4-A200C4794D78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<sst xmlns="http://schemas.openxmlformats.org/spreadsheetml/2006/main" count="560" uniqueCount="92">
  <si>
    <t xml:space="preserve">HASIL LAPORAN PENILAIAN </t>
  </si>
  <si>
    <t>FORMULIR</t>
  </si>
  <si>
    <t>BERKALA TAUNAN ANGKA KREDIT P2KB</t>
  </si>
  <si>
    <t>(diisi oleh Komisi P2KB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</si>
  <si>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</si>
  <si>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</si>
  <si>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</si>
  <si>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</si>
  <si>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</si>
  <si>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</si>
  <si>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</si>
  <si>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</si>
  <si>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</si>
  <si>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NPA IDI</t>
  </si>
  <si>
    <t>:</t>
  </si>
  <si>
    <t>NPA PAPDI</t>
  </si>
  <si>
    <t>Nama (tanpa gelar)</t>
  </si>
  <si>
    <t>Tempat/Tanggal Lahir</t>
  </si>
  <si>
    <t>Tanggal Lahir</t>
  </si>
  <si>
    <t>Kompetensi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</si>
  <si>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</si>
  <si>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</si>
  <si>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</si>
  <si>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</si>
  <si>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</si>
  <si>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</si>
  <si>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</si>
  <si>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</si>
  <si>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</si>
  <si>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</si>
  <si>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</si>
  <si>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 yang Telah diverifikasi Cabang</t>
  </si>
  <si>
    <t xml:space="preserve">A.  </t>
  </si>
  <si>
    <t>KINERJA</t>
  </si>
  <si>
    <t>MODERATOR &amp; PEMBICARA/INSTRUKTUR PADA SIMPOSIUM &amp;</t>
  </si>
  <si>
    <t>PROFESIONAL</t>
  </si>
  <si>
    <t>WORKSHOP</t>
  </si>
  <si>
    <t>PANITIA KEGIATAN ILMIAH</t>
  </si>
  <si>
    <t>EDUKASI KELOMPOK PASIEN</t>
  </si>
  <si>
    <t>MENANGANI PASIEN DI LEMBAGA TEMPAT KERJA</t>
  </si>
  <si>
    <t>JUMLAH (1 sampai dengan 4)</t>
  </si>
  <si>
    <t>B.</t>
  </si>
  <si>
    <t>PESERTA SIMPOSIUM, WORKSHOP, MINI SIMPOSIUM, RTD</t>
  </si>
  <si>
    <t>PEMBELAJARAN</t>
  </si>
  <si>
    <t>MEMBACA JURNAL &amp; MENJAWAB PERTANYAAN DALAM UJI DIRI</t>
  </si>
  <si>
    <t>JUMLAH (6 sampai dengan 7)</t>
  </si>
  <si>
    <t xml:space="preserve">PENYULUHAN KESEHATAN </t>
  </si>
  <si>
    <t xml:space="preserve">C. </t>
  </si>
  <si>
    <t xml:space="preserve">KINERJA </t>
  </si>
  <si>
    <t xml:space="preserve">PENGABDIAN </t>
  </si>
  <si>
    <t>KEGIATAN KEMASYARAKATAN UNTUK PELAYANAN MEDIS</t>
  </si>
  <si>
    <t>MASYARAKAT/PROFESI</t>
  </si>
  <si>
    <t>PENGURUS ORGANISASI PROFESI</t>
  </si>
  <si>
    <t>TERGABUNG TIM MEDIS/KELOMPOK KERJA (POKJA)</t>
  </si>
  <si>
    <t>JUMLAH (9 sampai 12)</t>
  </si>
  <si>
    <t>D.</t>
  </si>
  <si>
    <t>PUBLIKASI PENELITIAN</t>
  </si>
  <si>
    <t>PUBLIKASI</t>
  </si>
  <si>
    <t>PUBLIKASI TINJAUAN PUSTAKA</t>
  </si>
  <si>
    <t>PUBLIKASI LAPORAN KASUS</t>
  </si>
  <si>
    <t>PUBLIKASI ARTIKEL DI MAJALAH POPULAR</t>
  </si>
  <si>
    <t>MENULIS BUKU (DENGAN ATAU TANPA ISBN), STANDAR PELAYANAN,</t>
  </si>
  <si>
    <t>SOP, DLL, MENERJEMAHKAN BUKU, MENJADI EDITOR</t>
  </si>
  <si>
    <t>JUMLAH (14 sampai dengan 18)</t>
  </si>
  <si>
    <t>MEMBIMBING KARYA ILMIAH/TESIS/DISERTASI</t>
  </si>
  <si>
    <t>E.</t>
  </si>
  <si>
    <t>PENGEMBANGAN</t>
  </si>
  <si>
    <t>MENGAJAR DI PERGURUAN TINGGI</t>
  </si>
  <si>
    <t>ILMU</t>
  </si>
  <si>
    <t>JUMLAH (20 sampai 21)</t>
  </si>
  <si>
    <t>F.</t>
  </si>
  <si>
    <t>LEGALISASI KOMISI</t>
  </si>
  <si>
    <t>SETELAH MENELITI SEMUA BERKAS PENILAIAN BERKALA YANG DIKIRIM, DENGAN INI KAMI</t>
  </si>
  <si>
    <t>P2KB IPD CABANG</t>
  </si>
  <si>
    <t>LAPORKAN JUMLAH SKP YANG TELAH DIPEROLEH YANG BERSANGKUTAN.</t>
  </si>
  <si>
    <t>Depok,                                        2016</t>
  </si>
  <si>
    <t>TANDA-TANGAN</t>
  </si>
  <si>
    <t xml:space="preserve">NAMA KETUA KOMISI P2KB </t>
  </si>
  <si>
    <t>Dr. Devy Juniarti Iskandar, SpPD, Finasim</t>
  </si>
  <si>
    <t xml:space="preserve">CABANG     </t>
  </si>
  <si>
    <t>Depok</t>
  </si>
  <si>
    <t>G.</t>
  </si>
  <si>
    <t>TEMBUSAN</t>
  </si>
  <si>
    <t>1)</t>
  </si>
  <si>
    <t>DOKTER YANG BERSANGKUTAN</t>
  </si>
  <si>
    <t>2)</t>
  </si>
  <si>
    <t>ARSIP KOMISI P2KB IPD CABANG</t>
  </si>
  <si>
    <t>Depok,                                 2017</t>
  </si>
  <si>
    <t>Dr. Devy Juniarti Iskandar, SpPD, FINASIM</t>
  </si>
  <si>
    <t>Depok,                                 2018</t>
  </si>
  <si>
    <t>Depok,                                 2019</t>
  </si>
  <si>
    <t>Depok,                               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</si>
</sst>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Symbol"/>
      <family val="1"/>
      <charset val="2"/>
    </font>
    <font>
      <sz val="9"/>
      <color theme="0"/>
      <name val="Arial"/>
      <family val="2"/>
    </font>
    <font>
      <b/>
      <sz val="9"/>
      <color theme="0"/>
      <name val="Symbol"/>
      <family val="1"/>
      <charset val="2"/>
    </font>
    <font>
      <sz val="11"/>
      <color theme="0"/>
      <name val="Symbol"/>
      <family val="1"/>
      <charset val="2"/>
    </font>
    <font>
      <sz val="11"/>
      <color theme="0"/>
      <name val="Arial"/>
      <family val="2"/>
    </font>
    <font>
      <b/>
      <sz val="11"/>
      <color theme="0"/>
      <name val="Calibri"/>
      <family val="2"/>
      <charset val="1"/>
      <scheme val="minor"/>
    </font>
    <font>
      <sz val="8"/>
      <color theme="0"/>
      <name val="Arial"/>
      <family val="2"/>
    </font>
    <font>
      <sz val="8"/>
      <color theme="0"/>
      <name val="Calibri"/>
      <family val="2"/>
      <charset val="1"/>
      <scheme val="minor"/>
    </font>
    <font>
      <b/>
      <sz val="10"/>
      <color theme="0" tint="-4.9989318521683403E-2"/>
      <name val="Arial"/>
      <family val="2"/>
    </font>
    <font>
      <b/>
      <sz val="11"/>
      <color theme="0" tint="-4.9989318521683403E-2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9"/>
      <color theme="0" tint="-4.9989318521683403E-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Calibri"/>
      <family val="2"/>
      <charset val="1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Arial"/>
      <family val="2"/>
    </font>
    <font>
      <sz val="9"/>
      <color theme="0"/>
      <name val="Calibri"/>
      <family val="2"/>
      <charset val="1"/>
      <scheme val="minor"/>
    </font>
    <font>
      <b/>
      <sz val="11"/>
      <color rgb="FFFF0000"/>
      <name val="Calibri"/>
      <family val="2"/>
      <charset val="1"/>
      <scheme val="minor"/>
    </font>
    <font>
      <b/>
      <sz val="10"/>
      <color theme="0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Symbol"/>
      <family val="1"/>
      <charset val="2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278">
    <xf numFmtId="0" fontId="0" fillId="0" borderId="0" xfId="0"/>
    <xf numFmtId="0" fontId="4" fillId="2" borderId="1" xfId="1" applyFont="1" applyFill="1" applyBorder="1"/>
    <xf numFmtId="0" fontId="4" fillId="2" borderId="3" xfId="1" applyFont="1" applyFill="1" applyBorder="1"/>
    <xf numFmtId="0" fontId="4" fillId="2" borderId="2" xfId="1" applyFont="1" applyFill="1" applyBorder="1"/>
    <xf numFmtId="0" fontId="3" fillId="0" borderId="0" xfId="1"/>
    <xf numFmtId="0" fontId="7" fillId="2" borderId="4" xfId="1" applyFont="1" applyFill="1" applyBorder="1" applyAlignment="1">
      <alignment horizontal="center"/>
    </xf>
    <xf numFmtId="0" fontId="4" fillId="2" borderId="0" xfId="1" applyFont="1" applyFill="1"/>
    <xf numFmtId="0" fontId="4" fillId="2" borderId="5" xfId="1" applyFont="1" applyFill="1" applyBorder="1"/>
    <xf numFmtId="0" fontId="10" fillId="2" borderId="4" xfId="1" applyFont="1" applyFill="1" applyBorder="1" applyAlignment="1">
      <alignment horizontal="center" vertical="center"/>
    </xf>
    <xf numFmtId="0" fontId="11" fillId="2" borderId="0" xfId="1" applyFont="1" applyFill="1"/>
    <xf numFmtId="0" fontId="12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4" fillId="2" borderId="4" xfId="1" applyFont="1" applyFill="1" applyBorder="1"/>
    <xf numFmtId="0" fontId="4" fillId="2" borderId="11" xfId="1" applyFont="1" applyFill="1" applyBorder="1"/>
    <xf numFmtId="0" fontId="17" fillId="2" borderId="0" xfId="1" applyFont="1" applyFill="1"/>
    <xf numFmtId="0" fontId="11" fillId="2" borderId="4" xfId="1" applyFont="1" applyFill="1" applyBorder="1"/>
    <xf numFmtId="0" fontId="9" fillId="2" borderId="0" xfId="1" applyFont="1" applyFill="1"/>
    <xf numFmtId="0" fontId="14" fillId="2" borderId="5" xfId="1" applyFont="1" applyFill="1" applyBorder="1"/>
    <xf numFmtId="0" fontId="6" fillId="2" borderId="16" xfId="1" applyFont="1" applyFill="1" applyBorder="1" applyAlignment="1">
      <alignment horizontal="center"/>
    </xf>
    <xf numFmtId="0" fontId="15" fillId="2" borderId="16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15" fillId="2" borderId="14" xfId="1" applyFont="1" applyFill="1" applyBorder="1" applyAlignment="1">
      <alignment horizontal="center"/>
    </xf>
    <xf numFmtId="0" fontId="4" fillId="2" borderId="6" xfId="1" applyFont="1" applyFill="1" applyBorder="1"/>
    <xf numFmtId="0" fontId="4" fillId="2" borderId="7" xfId="1" applyFont="1" applyFill="1" applyBorder="1"/>
    <xf numFmtId="0" fontId="4" fillId="2" borderId="8" xfId="1" applyFont="1" applyFill="1" applyBorder="1"/>
    <xf numFmtId="0" fontId="3" fillId="5" borderId="0" xfId="1" applyFill="1"/>
    <xf numFmtId="0" fontId="3" fillId="6" borderId="3" xfId="1" applyFill="1" applyBorder="1"/>
    <xf numFmtId="0" fontId="3" fillId="6" borderId="16" xfId="1" applyFill="1" applyBorder="1" applyAlignment="1">
      <alignment horizontal="center" vertical="center"/>
    </xf>
    <xf numFmtId="0" fontId="3" fillId="6" borderId="16" xfId="1" applyFill="1" applyBorder="1" applyAlignment="1">
      <alignment horizontal="center"/>
    </xf>
    <xf numFmtId="0" fontId="3" fillId="6" borderId="0" xfId="1" applyFill="1" applyAlignment="1">
      <alignment horizontal="center"/>
    </xf>
    <xf numFmtId="0" fontId="3" fillId="6" borderId="0" xfId="1" applyFill="1"/>
    <xf numFmtId="0" fontId="18" fillId="3" borderId="6" xfId="1" applyFont="1" applyFill="1" applyBorder="1" applyAlignment="1">
      <alignment horizontal="left" vertical="center"/>
    </xf>
    <xf numFmtId="0" fontId="19" fillId="3" borderId="8" xfId="1" applyFont="1" applyFill="1" applyBorder="1" applyAlignment="1">
      <alignment horizontal="left"/>
    </xf>
    <xf numFmtId="0" fontId="3" fillId="4" borderId="19" xfId="1" applyFill="1" applyBorder="1" applyAlignment="1">
      <alignment horizontal="center" vertical="center"/>
    </xf>
    <xf numFmtId="0" fontId="3" fillId="5" borderId="7" xfId="1" applyFill="1" applyBorder="1"/>
    <xf numFmtId="0" fontId="3" fillId="6" borderId="7" xfId="1" applyFill="1" applyBorder="1" applyAlignment="1">
      <alignment horizontal="center" vertical="center"/>
    </xf>
    <xf numFmtId="0" fontId="3" fillId="6" borderId="7" xfId="1" applyFill="1" applyBorder="1" applyAlignment="1">
      <alignment horizontal="center"/>
    </xf>
    <xf numFmtId="0" fontId="3" fillId="6" borderId="7" xfId="1" applyFill="1" applyBorder="1"/>
    <xf numFmtId="0" fontId="3" fillId="4" borderId="17" xfId="1" applyFill="1" applyBorder="1"/>
    <xf numFmtId="0" fontId="3" fillId="5" borderId="3" xfId="1" applyFill="1" applyBorder="1"/>
    <xf numFmtId="0" fontId="3" fillId="4" borderId="18" xfId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6" borderId="20" xfId="1" applyFill="1" applyBorder="1" applyAlignment="1">
      <alignment horizontal="center" vertical="center"/>
    </xf>
    <xf numFmtId="0" fontId="3" fillId="5" borderId="7" xfId="1" applyFill="1" applyBorder="1" applyAlignment="1">
      <alignment horizontal="center" vertical="center"/>
    </xf>
    <xf numFmtId="0" fontId="20" fillId="6" borderId="0" xfId="1" applyFont="1" applyFill="1" applyAlignment="1">
      <alignment horizontal="left"/>
    </xf>
    <xf numFmtId="0" fontId="20" fillId="6" borderId="7" xfId="1" applyFont="1" applyFill="1" applyBorder="1" applyAlignment="1">
      <alignment horizontal="left"/>
    </xf>
    <xf numFmtId="0" fontId="18" fillId="3" borderId="8" xfId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21" fillId="3" borderId="4" xfId="1" applyFont="1" applyFill="1" applyBorder="1" applyAlignment="1">
      <alignment horizontal="left" vertical="center"/>
    </xf>
    <xf numFmtId="0" fontId="21" fillId="3" borderId="5" xfId="1" applyFont="1" applyFill="1" applyBorder="1" applyAlignment="1">
      <alignment horizontal="left" vertical="center"/>
    </xf>
    <xf numFmtId="0" fontId="3" fillId="5" borderId="6" xfId="1" applyFill="1" applyBorder="1"/>
    <xf numFmtId="0" fontId="4" fillId="8" borderId="1" xfId="1" applyFont="1" applyFill="1" applyBorder="1"/>
    <xf numFmtId="0" fontId="4" fillId="8" borderId="3" xfId="1" applyFont="1" applyFill="1" applyBorder="1"/>
    <xf numFmtId="0" fontId="4" fillId="8" borderId="2" xfId="1" applyFont="1" applyFill="1" applyBorder="1"/>
    <xf numFmtId="0" fontId="3" fillId="2" borderId="17" xfId="1" applyFill="1" applyBorder="1"/>
    <xf numFmtId="0" fontId="3" fillId="9" borderId="0" xfId="1" applyFill="1"/>
    <xf numFmtId="0" fontId="23" fillId="9" borderId="0" xfId="1" applyFont="1" applyFill="1"/>
    <xf numFmtId="0" fontId="24" fillId="8" borderId="4" xfId="1" applyFont="1" applyFill="1" applyBorder="1" applyAlignment="1">
      <alignment horizontal="center" vertical="center"/>
    </xf>
    <xf numFmtId="0" fontId="25" fillId="2" borderId="18" xfId="1" applyFont="1" applyFill="1" applyBorder="1" applyAlignment="1">
      <alignment horizontal="center" vertical="center"/>
    </xf>
    <xf numFmtId="0" fontId="25" fillId="9" borderId="4" xfId="1" applyFont="1" applyFill="1" applyBorder="1" applyAlignment="1">
      <alignment horizontal="left" vertical="center"/>
    </xf>
    <xf numFmtId="0" fontId="23" fillId="9" borderId="0" xfId="1" applyFont="1" applyFill="1" applyAlignment="1">
      <alignment horizontal="left" vertical="center"/>
    </xf>
    <xf numFmtId="0" fontId="3" fillId="9" borderId="5" xfId="1" applyFill="1" applyBorder="1"/>
    <xf numFmtId="0" fontId="24" fillId="8" borderId="4" xfId="1" applyFont="1" applyFill="1" applyBorder="1"/>
    <xf numFmtId="0" fontId="25" fillId="2" borderId="19" xfId="1" applyFont="1" applyFill="1" applyBorder="1" applyAlignment="1">
      <alignment horizontal="center" vertical="center"/>
    </xf>
    <xf numFmtId="0" fontId="25" fillId="9" borderId="6" xfId="1" applyFont="1" applyFill="1" applyBorder="1" applyAlignment="1">
      <alignment horizontal="left" vertical="center"/>
    </xf>
    <xf numFmtId="0" fontId="23" fillId="9" borderId="7" xfId="1" applyFont="1" applyFill="1" applyBorder="1" applyAlignment="1">
      <alignment horizontal="left" vertical="center"/>
    </xf>
    <xf numFmtId="0" fontId="3" fillId="9" borderId="7" xfId="1" applyFill="1" applyBorder="1"/>
    <xf numFmtId="0" fontId="3" fillId="9" borderId="8" xfId="1" applyFill="1" applyBorder="1"/>
    <xf numFmtId="0" fontId="15" fillId="8" borderId="4" xfId="1" applyFont="1" applyFill="1" applyBorder="1"/>
    <xf numFmtId="0" fontId="25" fillId="2" borderId="24" xfId="1" applyFont="1" applyFill="1" applyBorder="1" applyAlignment="1">
      <alignment horizontal="center" vertical="center"/>
    </xf>
    <xf numFmtId="0" fontId="25" fillId="9" borderId="22" xfId="1" applyFont="1" applyFill="1" applyBorder="1" applyAlignment="1">
      <alignment horizontal="left" vertical="center"/>
    </xf>
    <xf numFmtId="0" fontId="25" fillId="9" borderId="21" xfId="1" applyFont="1" applyFill="1" applyBorder="1" applyAlignment="1">
      <alignment horizontal="left" vertical="center"/>
    </xf>
    <xf numFmtId="0" fontId="23" fillId="9" borderId="21" xfId="1" applyFont="1" applyFill="1" applyBorder="1" applyAlignment="1">
      <alignment horizontal="left" vertical="center"/>
    </xf>
    <xf numFmtId="0" fontId="3" fillId="9" borderId="21" xfId="1" applyFill="1" applyBorder="1"/>
    <xf numFmtId="0" fontId="3" fillId="9" borderId="23" xfId="1" applyFill="1" applyBorder="1"/>
    <xf numFmtId="0" fontId="27" fillId="2" borderId="24" xfId="1" applyFont="1" applyFill="1" applyBorder="1" applyAlignment="1">
      <alignment horizontal="center" vertical="center"/>
    </xf>
    <xf numFmtId="0" fontId="28" fillId="9" borderId="21" xfId="1" applyFont="1" applyFill="1" applyBorder="1" applyAlignment="1">
      <alignment horizontal="left" vertical="center"/>
    </xf>
    <xf numFmtId="0" fontId="26" fillId="8" borderId="0" xfId="1" applyFont="1" applyFill="1" applyAlignment="1">
      <alignment horizontal="left" vertical="center"/>
    </xf>
    <xf numFmtId="0" fontId="15" fillId="8" borderId="0" xfId="1" applyFont="1" applyFill="1" applyAlignment="1">
      <alignment vertical="center"/>
    </xf>
    <xf numFmtId="0" fontId="15" fillId="8" borderId="5" xfId="1" applyFont="1" applyFill="1" applyBorder="1" applyAlignment="1">
      <alignment vertical="center"/>
    </xf>
    <xf numFmtId="0" fontId="25" fillId="9" borderId="22" xfId="1" applyFont="1" applyFill="1" applyBorder="1" applyAlignment="1">
      <alignment vertical="center"/>
    </xf>
    <xf numFmtId="0" fontId="4" fillId="8" borderId="6" xfId="1" applyFont="1" applyFill="1" applyBorder="1"/>
    <xf numFmtId="0" fontId="4" fillId="8" borderId="7" xfId="1" applyFont="1" applyFill="1" applyBorder="1" applyAlignment="1">
      <alignment vertical="center"/>
    </xf>
    <xf numFmtId="0" fontId="4" fillId="8" borderId="8" xfId="1" applyFont="1" applyFill="1" applyBorder="1" applyAlignment="1">
      <alignment vertical="center"/>
    </xf>
    <xf numFmtId="0" fontId="23" fillId="2" borderId="17" xfId="1" applyFont="1" applyFill="1" applyBorder="1" applyAlignment="1">
      <alignment horizontal="center" vertical="center"/>
    </xf>
    <xf numFmtId="0" fontId="3" fillId="9" borderId="1" xfId="1" applyFill="1" applyBorder="1"/>
    <xf numFmtId="0" fontId="3" fillId="9" borderId="3" xfId="1" applyFill="1" applyBorder="1"/>
    <xf numFmtId="0" fontId="3" fillId="9" borderId="2" xfId="1" applyFill="1" applyBorder="1"/>
    <xf numFmtId="0" fontId="9" fillId="8" borderId="4" xfId="1" applyFont="1" applyFill="1" applyBorder="1" applyAlignment="1">
      <alignment horizontal="center"/>
    </xf>
    <xf numFmtId="0" fontId="9" fillId="8" borderId="0" xfId="1" applyFont="1" applyFill="1"/>
    <xf numFmtId="0" fontId="4" fillId="8" borderId="0" xfId="1" applyFont="1" applyFill="1"/>
    <xf numFmtId="0" fontId="4" fillId="8" borderId="5" xfId="1" applyFont="1" applyFill="1" applyBorder="1"/>
    <xf numFmtId="0" fontId="25" fillId="9" borderId="6" xfId="1" applyFont="1" applyFill="1" applyBorder="1" applyAlignment="1">
      <alignment vertical="center"/>
    </xf>
    <xf numFmtId="0" fontId="27" fillId="9" borderId="7" xfId="1" applyFont="1" applyFill="1" applyBorder="1"/>
    <xf numFmtId="0" fontId="27" fillId="9" borderId="8" xfId="1" applyFont="1" applyFill="1" applyBorder="1"/>
    <xf numFmtId="0" fontId="9" fillId="8" borderId="4" xfId="1" applyFont="1" applyFill="1" applyBorder="1"/>
    <xf numFmtId="0" fontId="27" fillId="9" borderId="21" xfId="1" applyFont="1" applyFill="1" applyBorder="1"/>
    <xf numFmtId="0" fontId="27" fillId="9" borderId="23" xfId="1" applyFont="1" applyFill="1" applyBorder="1"/>
    <xf numFmtId="0" fontId="4" fillId="8" borderId="4" xfId="1" applyFont="1" applyFill="1" applyBorder="1"/>
    <xf numFmtId="0" fontId="4" fillId="8" borderId="7" xfId="1" applyFont="1" applyFill="1" applyBorder="1"/>
    <xf numFmtId="0" fontId="4" fillId="8" borderId="8" xfId="1" applyFont="1" applyFill="1" applyBorder="1"/>
    <xf numFmtId="0" fontId="31" fillId="8" borderId="4" xfId="1" applyFont="1" applyFill="1" applyBorder="1"/>
    <xf numFmtId="0" fontId="26" fillId="8" borderId="0" xfId="1" applyFont="1" applyFill="1"/>
    <xf numFmtId="0" fontId="26" fillId="8" borderId="4" xfId="1" applyFont="1" applyFill="1" applyBorder="1"/>
    <xf numFmtId="0" fontId="9" fillId="8" borderId="1" xfId="1" applyFont="1" applyFill="1" applyBorder="1" applyAlignment="1">
      <alignment horizontal="center"/>
    </xf>
    <xf numFmtId="0" fontId="9" fillId="8" borderId="3" xfId="1" applyFont="1" applyFill="1" applyBorder="1"/>
    <xf numFmtId="0" fontId="27" fillId="9" borderId="21" xfId="1" applyFont="1" applyFill="1" applyBorder="1" applyAlignment="1">
      <alignment vertical="center"/>
    </xf>
    <xf numFmtId="0" fontId="25" fillId="2" borderId="17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vertical="center"/>
    </xf>
    <xf numFmtId="0" fontId="27" fillId="9" borderId="3" xfId="1" applyFont="1" applyFill="1" applyBorder="1" applyAlignment="1">
      <alignment vertical="center"/>
    </xf>
    <xf numFmtId="0" fontId="27" fillId="9" borderId="3" xfId="1" applyFont="1" applyFill="1" applyBorder="1"/>
    <xf numFmtId="0" fontId="27" fillId="9" borderId="2" xfId="1" applyFont="1" applyFill="1" applyBorder="1"/>
    <xf numFmtId="0" fontId="27" fillId="9" borderId="7" xfId="1" applyFont="1" applyFill="1" applyBorder="1" applyAlignment="1">
      <alignment vertical="center"/>
    </xf>
    <xf numFmtId="0" fontId="33" fillId="8" borderId="4" xfId="1" applyFont="1" applyFill="1" applyBorder="1" applyAlignment="1">
      <alignment horizontal="center"/>
    </xf>
    <xf numFmtId="0" fontId="26" fillId="8" borderId="5" xfId="1" applyFont="1" applyFill="1" applyBorder="1"/>
    <xf numFmtId="0" fontId="33" fillId="8" borderId="4" xfId="1" applyFont="1" applyFill="1" applyBorder="1"/>
    <xf numFmtId="0" fontId="15" fillId="8" borderId="7" xfId="1" applyFont="1" applyFill="1" applyBorder="1"/>
    <xf numFmtId="0" fontId="26" fillId="8" borderId="7" xfId="1" applyFont="1" applyFill="1" applyBorder="1"/>
    <xf numFmtId="0" fontId="26" fillId="8" borderId="8" xfId="1" applyFont="1" applyFill="1" applyBorder="1"/>
    <xf numFmtId="0" fontId="15" fillId="8" borderId="0" xfId="1" applyFont="1" applyFill="1"/>
    <xf numFmtId="0" fontId="3" fillId="5" borderId="1" xfId="1" applyFill="1" applyBorder="1"/>
    <xf numFmtId="0" fontId="3" fillId="5" borderId="2" xfId="1" applyFill="1" applyBorder="1"/>
    <xf numFmtId="0" fontId="1" fillId="8" borderId="0" xfId="1" applyFont="1" applyFill="1"/>
    <xf numFmtId="0" fontId="27" fillId="5" borderId="4" xfId="1" applyFont="1" applyFill="1" applyBorder="1"/>
    <xf numFmtId="0" fontId="27" fillId="5" borderId="0" xfId="1" applyFont="1" applyFill="1"/>
    <xf numFmtId="0" fontId="27" fillId="5" borderId="5" xfId="1" applyFont="1" applyFill="1" applyBorder="1"/>
    <xf numFmtId="0" fontId="25" fillId="5" borderId="4" xfId="1" applyFont="1" applyFill="1" applyBorder="1"/>
    <xf numFmtId="0" fontId="25" fillId="5" borderId="0" xfId="1" applyFont="1" applyFill="1"/>
    <xf numFmtId="0" fontId="25" fillId="5" borderId="0" xfId="1" applyFont="1" applyFill="1" applyAlignment="1">
      <alignment horizontal="center" vertical="center"/>
    </xf>
    <xf numFmtId="0" fontId="25" fillId="5" borderId="5" xfId="1" applyFont="1" applyFill="1" applyBorder="1"/>
    <xf numFmtId="0" fontId="3" fillId="5" borderId="8" xfId="1" applyFill="1" applyBorder="1"/>
    <xf numFmtId="0" fontId="8" fillId="8" borderId="0" xfId="1" applyFont="1" applyFill="1"/>
    <xf numFmtId="0" fontId="23" fillId="5" borderId="4" xfId="1" applyFont="1" applyFill="1" applyBorder="1" applyAlignment="1">
      <alignment vertical="center"/>
    </xf>
    <xf numFmtId="0" fontId="23" fillId="5" borderId="0" xfId="1" applyFont="1" applyFill="1" applyAlignment="1">
      <alignment vertical="center"/>
    </xf>
    <xf numFmtId="0" fontId="23" fillId="5" borderId="5" xfId="1" applyFont="1" applyFill="1" applyBorder="1" applyAlignment="1">
      <alignment vertical="center"/>
    </xf>
    <xf numFmtId="0" fontId="3" fillId="5" borderId="4" xfId="1" applyFill="1" applyBorder="1"/>
    <xf numFmtId="0" fontId="3" fillId="5" borderId="5" xfId="1" applyFill="1" applyBorder="1"/>
    <xf numFmtId="0" fontId="23" fillId="0" borderId="0" xfId="1" applyFont="1"/>
    <xf numFmtId="0" fontId="23" fillId="0" borderId="0" xfId="1" applyFont="1" applyAlignment="1">
      <alignment horizontal="center" vertical="center"/>
    </xf>
    <xf numFmtId="0" fontId="34" fillId="0" borderId="0" xfId="1" applyFont="1" applyAlignment="1">
      <alignment vertical="center"/>
    </xf>
    <xf numFmtId="0" fontId="23" fillId="0" borderId="0" xfId="1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0" borderId="0" xfId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2" xfId="1" applyFont="1" applyFill="1" applyBorder="1" applyAlignment="1">
      <alignment horizontal="center" vertical="center"/>
    </xf>
    <xf numFmtId="0" fontId="15" fillId="2" borderId="13" xfId="1" applyFont="1" applyFill="1" applyBorder="1" applyAlignment="1">
      <alignment horizontal="center" vertical="center"/>
    </xf>
    <xf numFmtId="0" fontId="15" fillId="2" borderId="14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6" fillId="2" borderId="15" xfId="1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3" fillId="6" borderId="12" xfId="1" applyFill="1" applyBorder="1" applyAlignment="1">
      <alignment horizontal="center"/>
    </xf>
    <xf numFmtId="0" fontId="3" fillId="6" borderId="14" xfId="1" applyFill="1" applyBorder="1" applyAlignment="1">
      <alignment horizontal="center"/>
    </xf>
    <xf numFmtId="0" fontId="18" fillId="3" borderId="1" xfId="1" applyFont="1" applyFill="1" applyBorder="1" applyAlignment="1">
      <alignment horizontal="left" vertical="center"/>
    </xf>
    <xf numFmtId="0" fontId="18" fillId="3" borderId="2" xfId="1" applyFont="1" applyFill="1" applyBorder="1" applyAlignment="1">
      <alignment horizontal="left" vertical="center"/>
    </xf>
    <xf numFmtId="0" fontId="18" fillId="3" borderId="6" xfId="1" applyFont="1" applyFill="1" applyBorder="1" applyAlignment="1">
      <alignment horizontal="left" vertical="center"/>
    </xf>
    <xf numFmtId="0" fontId="18" fillId="3" borderId="8" xfId="1" applyFont="1" applyFill="1" applyBorder="1" applyAlignment="1">
      <alignment horizontal="left" vertical="center"/>
    </xf>
    <xf numFmtId="0" fontId="20" fillId="6" borderId="3" xfId="1" applyFont="1" applyFill="1" applyBorder="1" applyAlignment="1">
      <alignment horizontal="left" vertical="center"/>
    </xf>
    <xf numFmtId="0" fontId="20" fillId="6" borderId="7" xfId="1" applyFont="1" applyFill="1" applyBorder="1" applyAlignment="1">
      <alignment horizontal="left" vertical="center"/>
    </xf>
    <xf numFmtId="0" fontId="21" fillId="3" borderId="1" xfId="1" applyFont="1" applyFill="1" applyBorder="1" applyAlignment="1">
      <alignment horizontal="left" vertical="center"/>
    </xf>
    <xf numFmtId="0" fontId="21" fillId="3" borderId="2" xfId="1" applyFont="1" applyFill="1" applyBorder="1" applyAlignment="1">
      <alignment horizontal="left" vertical="center"/>
    </xf>
    <xf numFmtId="0" fontId="21" fillId="3" borderId="6" xfId="1" applyFont="1" applyFill="1" applyBorder="1" applyAlignment="1">
      <alignment horizontal="left" vertical="center"/>
    </xf>
    <xf numFmtId="0" fontId="21" fillId="3" borderId="8" xfId="1" applyFont="1" applyFill="1" applyBorder="1" applyAlignment="1">
      <alignment horizontal="left" vertical="center"/>
    </xf>
    <xf numFmtId="164" fontId="20" fillId="6" borderId="21" xfId="1" applyNumberFormat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3" fillId="4" borderId="17" xfId="1" applyFill="1" applyBorder="1" applyAlignment="1">
      <alignment horizontal="center" vertical="center"/>
    </xf>
    <xf numFmtId="0" fontId="3" fillId="4" borderId="18" xfId="1" applyFill="1" applyBorder="1" applyAlignment="1">
      <alignment horizontal="center" vertical="center"/>
    </xf>
    <xf numFmtId="15" fontId="20" fillId="6" borderId="3" xfId="1" applyNumberFormat="1" applyFont="1" applyFill="1" applyBorder="1" applyAlignment="1">
      <alignment horizontal="left" vertical="center"/>
    </xf>
    <xf numFmtId="0" fontId="20" fillId="6" borderId="0" xfId="1" applyFont="1" applyFill="1" applyAlignment="1">
      <alignment horizontal="left" vertical="center"/>
    </xf>
    <xf numFmtId="0" fontId="3" fillId="4" borderId="19" xfId="1" applyFill="1" applyBorder="1" applyAlignment="1">
      <alignment horizontal="center" vertical="center"/>
    </xf>
    <xf numFmtId="0" fontId="3" fillId="7" borderId="22" xfId="1" applyFill="1" applyBorder="1" applyAlignment="1">
      <alignment horizontal="center"/>
    </xf>
    <xf numFmtId="0" fontId="3" fillId="7" borderId="21" xfId="1" applyFill="1" applyBorder="1" applyAlignment="1">
      <alignment horizontal="center"/>
    </xf>
    <xf numFmtId="0" fontId="3" fillId="7" borderId="23" xfId="1" applyFill="1" applyBorder="1" applyAlignment="1">
      <alignment horizontal="center"/>
    </xf>
    <xf numFmtId="0" fontId="22" fillId="7" borderId="22" xfId="1" applyFont="1" applyFill="1" applyBorder="1" applyAlignment="1">
      <alignment horizontal="center" vertical="center" wrapText="1"/>
    </xf>
    <xf numFmtId="0" fontId="22" fillId="7" borderId="21" xfId="1" applyFont="1" applyFill="1" applyBorder="1" applyAlignment="1">
      <alignment horizontal="center" vertical="center" wrapText="1"/>
    </xf>
    <xf numFmtId="0" fontId="22" fillId="7" borderId="23" xfId="1" applyFont="1" applyFill="1" applyBorder="1" applyAlignment="1">
      <alignment horizontal="center" vertical="center" wrapText="1"/>
    </xf>
    <xf numFmtId="0" fontId="3" fillId="5" borderId="22" xfId="1" applyFill="1" applyBorder="1" applyAlignment="1">
      <alignment horizontal="center" vertical="center"/>
    </xf>
    <xf numFmtId="0" fontId="3" fillId="5" borderId="21" xfId="1" applyFill="1" applyBorder="1" applyAlignment="1">
      <alignment horizontal="center" vertical="center"/>
    </xf>
    <xf numFmtId="0" fontId="3" fillId="5" borderId="23" xfId="1" applyFill="1" applyBorder="1" applyAlignment="1">
      <alignment horizontal="center" vertical="center"/>
    </xf>
    <xf numFmtId="0" fontId="26" fillId="8" borderId="0" xfId="1" applyFont="1" applyFill="1" applyAlignment="1">
      <alignment horizontal="left" vertical="center"/>
    </xf>
    <xf numFmtId="0" fontId="2" fillId="8" borderId="0" xfId="0" applyFont="1" applyFill="1"/>
    <xf numFmtId="0" fontId="2" fillId="8" borderId="5" xfId="0" applyFont="1" applyFill="1" applyBorder="1"/>
    <xf numFmtId="0" fontId="29" fillId="2" borderId="17" xfId="1" applyFont="1" applyFill="1" applyBorder="1" applyAlignment="1">
      <alignment horizontal="center" vertical="center"/>
    </xf>
    <xf numFmtId="0" fontId="29" fillId="2" borderId="19" xfId="1" applyFont="1" applyFill="1" applyBorder="1" applyAlignment="1">
      <alignment horizontal="center" vertical="center"/>
    </xf>
    <xf numFmtId="0" fontId="29" fillId="9" borderId="1" xfId="1" applyFont="1" applyFill="1" applyBorder="1" applyAlignment="1">
      <alignment horizontal="left" vertical="center"/>
    </xf>
    <xf numFmtId="0" fontId="29" fillId="9" borderId="3" xfId="1" applyFont="1" applyFill="1" applyBorder="1" applyAlignment="1">
      <alignment horizontal="left" vertical="center"/>
    </xf>
    <xf numFmtId="0" fontId="29" fillId="9" borderId="2" xfId="1" applyFont="1" applyFill="1" applyBorder="1" applyAlignment="1">
      <alignment horizontal="left" vertical="center"/>
    </xf>
    <xf numFmtId="0" fontId="29" fillId="9" borderId="6" xfId="1" applyFont="1" applyFill="1" applyBorder="1" applyAlignment="1">
      <alignment horizontal="left" vertical="center"/>
    </xf>
    <xf numFmtId="0" fontId="29" fillId="9" borderId="7" xfId="1" applyFont="1" applyFill="1" applyBorder="1" applyAlignment="1">
      <alignment horizontal="left" vertical="center"/>
    </xf>
    <xf numFmtId="0" fontId="29" fillId="9" borderId="8" xfId="1" applyFont="1" applyFill="1" applyBorder="1" applyAlignment="1">
      <alignment horizontal="left" vertical="center"/>
    </xf>
    <xf numFmtId="0" fontId="30" fillId="5" borderId="1" xfId="1" applyFont="1" applyFill="1" applyBorder="1" applyAlignment="1">
      <alignment horizontal="center" vertical="center"/>
    </xf>
    <xf numFmtId="0" fontId="30" fillId="5" borderId="3" xfId="1" applyFont="1" applyFill="1" applyBorder="1" applyAlignment="1">
      <alignment horizontal="center" vertical="center"/>
    </xf>
    <xf numFmtId="0" fontId="30" fillId="5" borderId="2" xfId="1" applyFont="1" applyFill="1" applyBorder="1" applyAlignment="1">
      <alignment horizontal="center" vertical="center"/>
    </xf>
    <xf numFmtId="0" fontId="30" fillId="5" borderId="6" xfId="1" applyFont="1" applyFill="1" applyBorder="1" applyAlignment="1">
      <alignment horizontal="center" vertical="center"/>
    </xf>
    <xf numFmtId="0" fontId="30" fillId="5" borderId="7" xfId="1" applyFont="1" applyFill="1" applyBorder="1" applyAlignment="1">
      <alignment horizontal="center" vertical="center"/>
    </xf>
    <xf numFmtId="0" fontId="30" fillId="5" borderId="8" xfId="1" applyFont="1" applyFill="1" applyBorder="1" applyAlignment="1">
      <alignment horizontal="center" vertical="center"/>
    </xf>
    <xf numFmtId="0" fontId="3" fillId="5" borderId="1" xfId="1" applyFill="1" applyBorder="1" applyAlignment="1">
      <alignment horizontal="center" vertical="center"/>
    </xf>
    <xf numFmtId="0" fontId="3" fillId="5" borderId="3" xfId="1" applyFill="1" applyBorder="1" applyAlignment="1">
      <alignment horizontal="center" vertical="center"/>
    </xf>
    <xf numFmtId="0" fontId="3" fillId="5" borderId="2" xfId="1" applyFill="1" applyBorder="1" applyAlignment="1">
      <alignment horizontal="center" vertical="center"/>
    </xf>
    <xf numFmtId="0" fontId="3" fillId="5" borderId="4" xfId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5" borderId="5" xfId="1" applyFill="1" applyBorder="1" applyAlignment="1">
      <alignment horizontal="center" vertical="center"/>
    </xf>
    <xf numFmtId="0" fontId="3" fillId="5" borderId="6" xfId="1" applyFill="1" applyBorder="1" applyAlignment="1">
      <alignment horizontal="center" vertical="center"/>
    </xf>
    <xf numFmtId="0" fontId="3" fillId="5" borderId="7" xfId="1" applyFill="1" applyBorder="1" applyAlignment="1">
      <alignment horizontal="center" vertical="center"/>
    </xf>
    <xf numFmtId="0" fontId="3" fillId="5" borderId="8" xfId="1" applyFill="1" applyBorder="1" applyAlignment="1">
      <alignment horizontal="center" vertical="center"/>
    </xf>
    <xf numFmtId="0" fontId="9" fillId="8" borderId="0" xfId="1" applyFont="1" applyFill="1" applyAlignment="1">
      <alignment horizontal="left" vertical="center"/>
    </xf>
    <xf numFmtId="1" fontId="32" fillId="5" borderId="22" xfId="1" applyNumberFormat="1" applyFont="1" applyFill="1" applyBorder="1" applyAlignment="1">
      <alignment horizontal="center" vertical="center"/>
    </xf>
    <xf numFmtId="0" fontId="32" fillId="5" borderId="21" xfId="1" applyFont="1" applyFill="1" applyBorder="1" applyAlignment="1">
      <alignment horizontal="center" vertical="center"/>
    </xf>
    <xf numFmtId="0" fontId="32" fillId="5" borderId="23" xfId="1" applyFont="1" applyFill="1" applyBorder="1" applyAlignment="1">
      <alignment horizontal="center" vertical="center"/>
    </xf>
    <xf numFmtId="0" fontId="32" fillId="5" borderId="22" xfId="1" applyFont="1" applyFill="1" applyBorder="1" applyAlignment="1">
      <alignment horizontal="center" vertical="center"/>
    </xf>
    <xf numFmtId="0" fontId="30" fillId="5" borderId="22" xfId="1" applyFont="1" applyFill="1" applyBorder="1" applyAlignment="1">
      <alignment horizontal="center" vertical="center"/>
    </xf>
    <xf numFmtId="0" fontId="30" fillId="5" borderId="21" xfId="1" applyFont="1" applyFill="1" applyBorder="1" applyAlignment="1">
      <alignment horizontal="center" vertical="center"/>
    </xf>
    <xf numFmtId="0" fontId="30" fillId="5" borderId="23" xfId="1" applyFont="1" applyFill="1" applyBorder="1" applyAlignment="1">
      <alignment horizontal="center" vertical="center"/>
    </xf>
    <xf numFmtId="0" fontId="25" fillId="2" borderId="17" xfId="1" applyFont="1" applyFill="1" applyBorder="1" applyAlignment="1">
      <alignment horizontal="center" vertical="center"/>
    </xf>
    <xf numFmtId="0" fontId="25" fillId="2" borderId="19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horizontal="left" vertical="center"/>
    </xf>
    <xf numFmtId="0" fontId="25" fillId="9" borderId="3" xfId="1" applyFont="1" applyFill="1" applyBorder="1" applyAlignment="1">
      <alignment horizontal="left" vertical="center"/>
    </xf>
    <xf numFmtId="0" fontId="25" fillId="9" borderId="2" xfId="1" applyFont="1" applyFill="1" applyBorder="1" applyAlignment="1">
      <alignment horizontal="left" vertical="center"/>
    </xf>
    <xf numFmtId="0" fontId="25" fillId="9" borderId="6" xfId="1" applyFont="1" applyFill="1" applyBorder="1" applyAlignment="1">
      <alignment horizontal="left" vertical="center"/>
    </xf>
    <xf numFmtId="0" fontId="25" fillId="9" borderId="7" xfId="1" applyFont="1" applyFill="1" applyBorder="1" applyAlignment="1">
      <alignment horizontal="left" vertical="center"/>
    </xf>
    <xf numFmtId="0" fontId="25" fillId="9" borderId="8" xfId="1" applyFont="1" applyFill="1" applyBorder="1" applyAlignment="1">
      <alignment horizontal="left" vertical="center"/>
    </xf>
    <xf numFmtId="1" fontId="3" fillId="5" borderId="22" xfId="1" applyNumberFormat="1" applyFill="1" applyBorder="1" applyAlignment="1">
      <alignment horizontal="center" vertical="center"/>
    </xf>
    <xf numFmtId="0" fontId="25" fillId="9" borderId="22" xfId="1" applyFont="1" applyFill="1" applyBorder="1" applyAlignment="1">
      <alignment horizontal="left" vertical="center"/>
    </xf>
    <xf numFmtId="0" fontId="25" fillId="9" borderId="21" xfId="1" applyFont="1" applyFill="1" applyBorder="1" applyAlignment="1">
      <alignment horizontal="left" vertical="center"/>
    </xf>
    <xf numFmtId="0" fontId="25" fillId="9" borderId="23" xfId="1" applyFont="1" applyFill="1" applyBorder="1" applyAlignment="1">
      <alignment horizontal="left" vertical="center"/>
    </xf>
    <xf numFmtId="0" fontId="29" fillId="9" borderId="22" xfId="1" applyFont="1" applyFill="1" applyBorder="1" applyAlignment="1">
      <alignment horizontal="left" vertical="center"/>
    </xf>
    <xf numFmtId="0" fontId="29" fillId="9" borderId="21" xfId="1" applyFont="1" applyFill="1" applyBorder="1" applyAlignment="1">
      <alignment horizontal="left" vertical="center"/>
    </xf>
    <xf numFmtId="0" fontId="29" fillId="9" borderId="23" xfId="1" applyFont="1" applyFill="1" applyBorder="1" applyAlignment="1">
      <alignment horizontal="left" vertical="center"/>
    </xf>
    <xf numFmtId="0" fontId="32" fillId="5" borderId="1" xfId="1" applyFont="1" applyFill="1" applyBorder="1" applyAlignment="1">
      <alignment horizontal="center" vertical="center"/>
    </xf>
    <xf numFmtId="0" fontId="32" fillId="5" borderId="3" xfId="1" applyFont="1" applyFill="1" applyBorder="1" applyAlignment="1">
      <alignment horizontal="center" vertical="center"/>
    </xf>
    <xf numFmtId="0" fontId="32" fillId="5" borderId="2" xfId="1" applyFont="1" applyFill="1" applyBorder="1" applyAlignment="1">
      <alignment horizontal="center" vertical="center"/>
    </xf>
    <xf numFmtId="0" fontId="32" fillId="5" borderId="6" xfId="1" applyFont="1" applyFill="1" applyBorder="1" applyAlignment="1">
      <alignment horizontal="center" vertical="center"/>
    </xf>
    <xf numFmtId="0" fontId="32" fillId="5" borderId="7" xfId="1" applyFont="1" applyFill="1" applyBorder="1" applyAlignment="1">
      <alignment horizontal="center" vertical="center"/>
    </xf>
    <xf numFmtId="0" fontId="32" fillId="5" borderId="8" xfId="1" applyFont="1" applyFill="1" applyBorder="1" applyAlignment="1">
      <alignment horizontal="center" vertical="center"/>
    </xf>
    <xf numFmtId="0" fontId="3" fillId="5" borderId="6" xfId="1" applyFill="1" applyBorder="1" applyAlignment="1">
      <alignment horizontal="right" vertical="center"/>
    </xf>
    <xf numFmtId="0" fontId="3" fillId="5" borderId="7" xfId="1" applyFill="1" applyBorder="1" applyAlignment="1">
      <alignment horizontal="right" vertical="center"/>
    </xf>
    <xf numFmtId="0" fontId="3" fillId="5" borderId="8" xfId="1" applyFill="1" applyBorder="1" applyAlignment="1">
      <alignment horizontal="right" vertical="center"/>
    </xf>
    <xf numFmtId="0" fontId="23" fillId="0" borderId="0" xfId="1" applyFont="1" applyAlignment="1">
      <alignment horizontal="center" vertical="center"/>
    </xf>
    <xf numFmtId="0" fontId="25" fillId="5" borderId="4" xfId="1" applyFont="1" applyFill="1" applyBorder="1" applyAlignment="1">
      <alignment horizontal="left" vertical="center"/>
    </xf>
    <xf numFmtId="0" fontId="25" fillId="5" borderId="0" xfId="1" applyFont="1" applyFill="1" applyAlignment="1">
      <alignment horizontal="left" vertical="center"/>
    </xf>
    <xf numFmtId="0" fontId="25" fillId="5" borderId="5" xfId="1" applyFont="1" applyFill="1" applyBorder="1" applyAlignment="1">
      <alignment horizontal="left" vertical="center"/>
    </xf>
    <xf numFmtId="0" fontId="27" fillId="5" borderId="4" xfId="1" applyFont="1" applyFill="1" applyBorder="1" applyAlignment="1">
      <alignment horizontal="right" vertical="center"/>
    </xf>
    <xf numFmtId="0" fontId="27" fillId="5" borderId="0" xfId="1" applyFont="1" applyFill="1" applyAlignment="1">
      <alignment horizontal="right" vertical="center"/>
    </xf>
    <xf numFmtId="0" fontId="27" fillId="5" borderId="5" xfId="1" applyFont="1" applyFill="1" applyBorder="1" applyAlignment="1">
      <alignment horizontal="right" vertical="center"/>
    </xf>
    <xf numFmtId="0" fontId="25" fillId="5" borderId="0" xfId="1" applyFont="1" applyFill="1" applyAlignment="1">
      <alignment horizontal="center" vertical="center"/>
    </xf>
    <xf numFmtId="0" fontId="25" fillId="5" borderId="5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7667B1E9-C6CD-4820-B4BB-FE9E9D16D6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3CE1D5C-E437-48D5-93A1-693429A710F4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640C4DEB-D614-405F-980F-38C7E7FEAF63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8D8D0B6E-C7DC-49AB-9CE0-24E8A67ED66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47FE1FF7-2C65-41D7-8D53-AB7BC0DB4681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1C1E4CA0-DCB3-4486-96CF-3F9EF487BC8C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D12E3526-AFE0-4DC1-A357-74218D83CAAC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146050</xdr:colOff>
      <xdr:row>89</xdr:row>
      <xdr:rowOff>31750</xdr:rowOff>
    </xdr:from>
    <xdr:to>
      <xdr:col>19</xdr:col>
      <xdr:colOff>158750</xdr:colOff>
      <xdr:row>91</xdr:row>
      <xdr:rowOff>171450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B1032C54-F999-405E-9F18-1D41F2EEF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50" y="14217650"/>
          <a:ext cx="14605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A0F7756-7C6E-48FB-8BE5-4F3C31111863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FC44D46E-D05A-4B86-870D-B2494FC35A22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74CB7806-AB37-435C-B33B-0BD74B3A869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A023DB43-6597-4496-9FBF-48A4766FCD92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C6C37910-33B3-4A3D-A36E-4E7C390208A4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F14698F4-08DA-4B34-9C2B-EC3960ED22FD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146050</xdr:colOff>
      <xdr:row>89</xdr:row>
      <xdr:rowOff>31750</xdr:rowOff>
    </xdr:from>
    <xdr:to>
      <xdr:col>19</xdr:col>
      <xdr:colOff>158750</xdr:colOff>
      <xdr:row>91</xdr:row>
      <xdr:rowOff>171450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27EE8335-5F15-447A-9D70-2F4F0CE1A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50" y="14217650"/>
          <a:ext cx="14605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57571FF-E5EF-4866-93E1-3F57B2383EBD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4C8A16A2-40DD-4739-8B58-C9E6B7C2FDCC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8187D8B6-339E-4567-8491-70A113FD09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B78FE09C-E004-4D3E-8A7F-DDE322BE95E3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77612CFF-2362-49FA-B260-75555B54AE38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5D9D0436-2B72-4C70-97EF-C8D5686E2048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146050</xdr:colOff>
      <xdr:row>89</xdr:row>
      <xdr:rowOff>31750</xdr:rowOff>
    </xdr:from>
    <xdr:to>
      <xdr:col>19</xdr:col>
      <xdr:colOff>158750</xdr:colOff>
      <xdr:row>91</xdr:row>
      <xdr:rowOff>171450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22CB39FC-1187-47ED-BBB3-535E6331E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50" y="14217650"/>
          <a:ext cx="14605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C63099B-F36C-4106-B21C-3926E3C3DA93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A1201A05-FD3F-4468-987F-72C487E37D2A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552DE27E-FFE3-4DB3-860B-EF7F5AB492B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253F84EE-0DB5-4D7F-9EAD-2208491E4942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E45DD723-4E78-4434-9002-C29F28BC642D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A7CC0FD8-F816-4F37-A398-7ADDA6C19569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146050</xdr:colOff>
      <xdr:row>89</xdr:row>
      <xdr:rowOff>31750</xdr:rowOff>
    </xdr:from>
    <xdr:to>
      <xdr:col>19</xdr:col>
      <xdr:colOff>158750</xdr:colOff>
      <xdr:row>91</xdr:row>
      <xdr:rowOff>171450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EC13B610-17DA-456D-8942-5196186A3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50" y="14217650"/>
          <a:ext cx="14605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64B3A89-912C-43B3-A505-F4C980799766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D194F3C6-53A3-4970-9518-2C70214CF154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E05E5FAC-CD92-4F45-BE03-CF99E156A6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316636AE-AA4D-4CEA-B143-38DD8646E01A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2A11BE72-4F0D-424D-986D-5D8F9BC9C23F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9C3FA844-8217-4637-90BA-5D9DD731E8AB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14</xdr:col>
      <xdr:colOff>0</xdr:colOff>
      <xdr:row>89</xdr:row>
      <xdr:rowOff>0</xdr:rowOff>
    </xdr:from>
    <xdr:to>
      <xdr:col>20</xdr:col>
      <xdr:colOff>12699</xdr:colOff>
      <xdr:row>91</xdr:row>
      <xdr:rowOff>139700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F670B94D-35FC-4D9B-8216-B02410553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0" y="14185900"/>
          <a:ext cx="1460499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0</v>
          </cell>
          <cell r="AC10">
            <v>1</v>
          </cell>
          <cell r="AD10">
            <v>2</v>
          </cell>
          <cell r="AF10">
            <v>2</v>
          </cell>
          <cell r="AG10">
            <v>0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2</v>
          </cell>
          <cell r="L13">
            <v>6</v>
          </cell>
          <cell r="M13">
            <v>0</v>
          </cell>
          <cell r="N13">
            <v>5</v>
          </cell>
          <cell r="O13">
            <v>0</v>
          </cell>
        </row>
        <row r="16">
          <cell r="F16">
            <v>1</v>
          </cell>
          <cell r="G16">
            <v>0</v>
          </cell>
          <cell r="H16">
            <v>1</v>
          </cell>
          <cell r="J16">
            <v>1</v>
          </cell>
          <cell r="K16">
            <v>9</v>
          </cell>
          <cell r="L16">
            <v>9</v>
          </cell>
          <cell r="M16">
            <v>8</v>
          </cell>
          <cell r="O16">
            <v>0</v>
          </cell>
          <cell r="P16">
            <v>3</v>
          </cell>
          <cell r="Q16">
            <v>0</v>
          </cell>
          <cell r="R16">
            <v>7</v>
          </cell>
          <cell r="T16">
            <v>0</v>
          </cell>
          <cell r="U16">
            <v>0</v>
          </cell>
          <cell r="W16">
            <v>9</v>
          </cell>
          <cell r="Y16">
            <v>3</v>
          </cell>
          <cell r="AA16">
            <v>6</v>
          </cell>
        </row>
        <row r="18">
          <cell r="F18" t="str">
            <v>Dharmawan Witjaksono Hardjowikarto</v>
          </cell>
        </row>
        <row r="20">
          <cell r="F20" t="str">
            <v>Jember</v>
          </cell>
        </row>
        <row r="22">
          <cell r="F22">
            <v>20803</v>
          </cell>
        </row>
        <row r="23">
          <cell r="F23" t="str">
            <v>Spesialis Penyakit Dalam</v>
          </cell>
        </row>
        <row r="27">
          <cell r="F27" t="str">
            <v>Villa Cinere Mas, Jl. Uranus III / 11 A</v>
          </cell>
        </row>
        <row r="30">
          <cell r="F30" t="str">
            <v>Pangkalan Jati</v>
          </cell>
        </row>
        <row r="31">
          <cell r="F31" t="str">
            <v>Cinere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12440</v>
          </cell>
        </row>
        <row r="43">
          <cell r="F43" t="str">
            <v>0818656592</v>
          </cell>
        </row>
        <row r="45">
          <cell r="F45" t="str">
            <v>dewehardjo@yahoo.com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4</v>
          </cell>
        </row>
        <row r="182">
          <cell r="I182">
            <v>5</v>
          </cell>
        </row>
        <row r="199">
          <cell r="G199">
            <v>20</v>
          </cell>
        </row>
        <row r="229">
          <cell r="G229">
            <v>10</v>
          </cell>
        </row>
        <row r="245">
          <cell r="G245">
            <v>20</v>
          </cell>
        </row>
        <row r="262">
          <cell r="H262">
            <v>0</v>
          </cell>
        </row>
      </sheetData>
      <sheetData sheetId="3">
        <row r="39">
          <cell r="H39">
            <v>14</v>
          </cell>
        </row>
        <row r="104">
          <cell r="G104">
            <v>0</v>
          </cell>
        </row>
        <row r="140">
          <cell r="G140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30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9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9</v>
          </cell>
          <cell r="AC10">
            <v>1</v>
          </cell>
          <cell r="AD10">
            <v>2</v>
          </cell>
          <cell r="AF10">
            <v>1</v>
          </cell>
          <cell r="AG10">
            <v>9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2</v>
          </cell>
          <cell r="L13">
            <v>6</v>
          </cell>
          <cell r="M13">
            <v>0</v>
          </cell>
          <cell r="N13">
            <v>5</v>
          </cell>
          <cell r="O13">
            <v>0</v>
          </cell>
        </row>
        <row r="16">
          <cell r="F16">
            <v>1</v>
          </cell>
          <cell r="G16">
            <v>0</v>
          </cell>
          <cell r="H16">
            <v>1</v>
          </cell>
          <cell r="J16">
            <v>1</v>
          </cell>
          <cell r="K16">
            <v>9</v>
          </cell>
          <cell r="L16">
            <v>9</v>
          </cell>
          <cell r="M16">
            <v>8</v>
          </cell>
          <cell r="O16">
            <v>0</v>
          </cell>
          <cell r="P16">
            <v>3</v>
          </cell>
          <cell r="Q16">
            <v>0</v>
          </cell>
          <cell r="R16">
            <v>7</v>
          </cell>
          <cell r="T16">
            <v>0</v>
          </cell>
          <cell r="U16">
            <v>0</v>
          </cell>
          <cell r="W16">
            <v>9</v>
          </cell>
          <cell r="Y16">
            <v>3</v>
          </cell>
          <cell r="AA16">
            <v>6</v>
          </cell>
        </row>
        <row r="18">
          <cell r="F18" t="str">
            <v>Dharmawan Witjaksono Hardjowikarto</v>
          </cell>
        </row>
        <row r="20">
          <cell r="F20" t="str">
            <v>Jember</v>
          </cell>
        </row>
        <row r="22">
          <cell r="F22">
            <v>20803</v>
          </cell>
        </row>
        <row r="23">
          <cell r="F23" t="str">
            <v>Spesialis Penyakit Dalam</v>
          </cell>
        </row>
        <row r="27">
          <cell r="F27" t="str">
            <v>Villa Cinere Mas, Jl. Uranus III / 11 A</v>
          </cell>
        </row>
        <row r="30">
          <cell r="F30" t="str">
            <v>Pangkalan Jati</v>
          </cell>
        </row>
        <row r="31">
          <cell r="F31" t="str">
            <v>Cinere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12440</v>
          </cell>
        </row>
        <row r="43">
          <cell r="F43" t="str">
            <v>0818656592</v>
          </cell>
        </row>
        <row r="45">
          <cell r="F45" t="str">
            <v>dewehardjo@yahoo.com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2</v>
          </cell>
        </row>
        <row r="182">
          <cell r="I182">
            <v>0</v>
          </cell>
        </row>
        <row r="199">
          <cell r="G199">
            <v>30</v>
          </cell>
        </row>
        <row r="229">
          <cell r="G229">
            <v>20</v>
          </cell>
        </row>
        <row r="245">
          <cell r="G245">
            <v>30</v>
          </cell>
        </row>
        <row r="262">
          <cell r="H262">
            <v>0</v>
          </cell>
        </row>
      </sheetData>
      <sheetData sheetId="3">
        <row r="39">
          <cell r="H39">
            <v>117</v>
          </cell>
        </row>
        <row r="104">
          <cell r="G104">
            <v>0</v>
          </cell>
        </row>
        <row r="140">
          <cell r="G140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8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8</v>
          </cell>
          <cell r="AC10">
            <v>1</v>
          </cell>
          <cell r="AD10">
            <v>2</v>
          </cell>
          <cell r="AF10">
            <v>1</v>
          </cell>
          <cell r="AG10">
            <v>8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2</v>
          </cell>
          <cell r="L13">
            <v>6</v>
          </cell>
          <cell r="M13">
            <v>0</v>
          </cell>
          <cell r="N13">
            <v>5</v>
          </cell>
          <cell r="O13">
            <v>0</v>
          </cell>
        </row>
        <row r="16">
          <cell r="F16">
            <v>1</v>
          </cell>
          <cell r="G16">
            <v>0</v>
          </cell>
          <cell r="H16">
            <v>1</v>
          </cell>
          <cell r="J16">
            <v>1</v>
          </cell>
          <cell r="K16">
            <v>9</v>
          </cell>
          <cell r="L16">
            <v>9</v>
          </cell>
          <cell r="M16">
            <v>8</v>
          </cell>
          <cell r="O16">
            <v>0</v>
          </cell>
          <cell r="P16">
            <v>3</v>
          </cell>
          <cell r="Q16">
            <v>0</v>
          </cell>
          <cell r="R16">
            <v>7</v>
          </cell>
          <cell r="T16">
            <v>0</v>
          </cell>
          <cell r="U16">
            <v>0</v>
          </cell>
          <cell r="W16">
            <v>9</v>
          </cell>
          <cell r="Y16">
            <v>3</v>
          </cell>
          <cell r="AA16">
            <v>6</v>
          </cell>
        </row>
        <row r="18">
          <cell r="F18" t="str">
            <v>Dharmawan Witjaksono Hardjowikarto</v>
          </cell>
        </row>
        <row r="20">
          <cell r="F20" t="str">
            <v>Jember</v>
          </cell>
        </row>
        <row r="22">
          <cell r="F22">
            <v>20803</v>
          </cell>
        </row>
        <row r="23">
          <cell r="F23" t="str">
            <v>Spesialis Penyakit Dalam</v>
          </cell>
        </row>
        <row r="27">
          <cell r="F27" t="str">
            <v>Villa Cinere Mas, Jl. Uranus III / 11 A</v>
          </cell>
        </row>
        <row r="30">
          <cell r="F30" t="str">
            <v>Pangkalan Jati</v>
          </cell>
        </row>
        <row r="31">
          <cell r="F31" t="str">
            <v>Cinere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12440</v>
          </cell>
        </row>
        <row r="43">
          <cell r="F43" t="str">
            <v>0818656592</v>
          </cell>
        </row>
        <row r="45">
          <cell r="F45" t="str">
            <v>dewehardjo@yahoo.com</v>
          </cell>
        </row>
      </sheetData>
      <sheetData sheetId="2">
        <row r="39">
          <cell r="I39">
            <v>4</v>
          </cell>
        </row>
        <row r="82">
          <cell r="H82">
            <v>0</v>
          </cell>
        </row>
        <row r="125">
          <cell r="H125">
            <v>2</v>
          </cell>
        </row>
        <row r="182">
          <cell r="I182">
            <v>0</v>
          </cell>
        </row>
        <row r="199">
          <cell r="G199">
            <v>30</v>
          </cell>
        </row>
        <row r="229">
          <cell r="G229">
            <v>10</v>
          </cell>
        </row>
        <row r="245">
          <cell r="G245">
            <v>30</v>
          </cell>
        </row>
        <row r="262">
          <cell r="H262">
            <v>0</v>
          </cell>
        </row>
      </sheetData>
      <sheetData sheetId="3">
        <row r="39">
          <cell r="H39">
            <v>103</v>
          </cell>
        </row>
        <row r="104">
          <cell r="G104">
            <v>0</v>
          </cell>
        </row>
        <row r="140">
          <cell r="G140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7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7</v>
          </cell>
          <cell r="AC10">
            <v>1</v>
          </cell>
          <cell r="AD10">
            <v>2</v>
          </cell>
          <cell r="AF10">
            <v>1</v>
          </cell>
          <cell r="AG10">
            <v>7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2</v>
          </cell>
          <cell r="L13">
            <v>6</v>
          </cell>
          <cell r="M13">
            <v>0</v>
          </cell>
          <cell r="N13">
            <v>5</v>
          </cell>
          <cell r="O13">
            <v>0</v>
          </cell>
        </row>
        <row r="16">
          <cell r="F16">
            <v>1</v>
          </cell>
          <cell r="G16">
            <v>0</v>
          </cell>
          <cell r="H16">
            <v>1</v>
          </cell>
          <cell r="J16">
            <v>1</v>
          </cell>
          <cell r="K16">
            <v>9</v>
          </cell>
          <cell r="L16">
            <v>9</v>
          </cell>
          <cell r="M16">
            <v>8</v>
          </cell>
          <cell r="O16">
            <v>0</v>
          </cell>
          <cell r="P16">
            <v>3</v>
          </cell>
          <cell r="Q16">
            <v>0</v>
          </cell>
          <cell r="R16">
            <v>7</v>
          </cell>
          <cell r="T16">
            <v>0</v>
          </cell>
          <cell r="U16">
            <v>0</v>
          </cell>
          <cell r="W16">
            <v>9</v>
          </cell>
          <cell r="Y16">
            <v>3</v>
          </cell>
          <cell r="AA16">
            <v>6</v>
          </cell>
        </row>
        <row r="18">
          <cell r="F18" t="str">
            <v>Dharmawan Witjaksono Hardjowikarto</v>
          </cell>
        </row>
        <row r="20">
          <cell r="F20" t="str">
            <v>Jember</v>
          </cell>
        </row>
        <row r="22">
          <cell r="F22">
            <v>20803</v>
          </cell>
        </row>
        <row r="23">
          <cell r="F23" t="str">
            <v>Spesialis Penyakit Dalam</v>
          </cell>
        </row>
        <row r="27">
          <cell r="F27" t="str">
            <v>Villa Cinere Mas, Jl. Uranus III / 11 A</v>
          </cell>
        </row>
        <row r="30">
          <cell r="F30" t="str">
            <v>Pangkalan Jati</v>
          </cell>
        </row>
        <row r="31">
          <cell r="F31" t="str">
            <v>Cinere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12440</v>
          </cell>
        </row>
        <row r="43">
          <cell r="F43" t="str">
            <v>0818656592</v>
          </cell>
        </row>
        <row r="45">
          <cell r="F45" t="str">
            <v>dewehardjo@yahoo.com</v>
          </cell>
        </row>
      </sheetData>
      <sheetData sheetId="2">
        <row r="39">
          <cell r="I39">
            <v>0</v>
          </cell>
        </row>
        <row r="82">
          <cell r="H82">
            <v>2</v>
          </cell>
        </row>
        <row r="125">
          <cell r="H125">
            <v>2</v>
          </cell>
        </row>
        <row r="182">
          <cell r="I182">
            <v>0</v>
          </cell>
        </row>
        <row r="199">
          <cell r="G199">
            <v>30</v>
          </cell>
        </row>
        <row r="229">
          <cell r="G229">
            <v>10</v>
          </cell>
        </row>
        <row r="245">
          <cell r="G245">
            <v>30</v>
          </cell>
        </row>
        <row r="262">
          <cell r="H262">
            <v>0</v>
          </cell>
        </row>
      </sheetData>
      <sheetData sheetId="3">
        <row r="39">
          <cell r="H39">
            <v>76</v>
          </cell>
        </row>
        <row r="104">
          <cell r="G104">
            <v>0</v>
          </cell>
        </row>
        <row r="140">
          <cell r="G140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6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6</v>
          </cell>
          <cell r="AC10">
            <v>1</v>
          </cell>
          <cell r="AD10">
            <v>2</v>
          </cell>
          <cell r="AF10">
            <v>1</v>
          </cell>
          <cell r="AG10">
            <v>6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2</v>
          </cell>
          <cell r="L13">
            <v>6</v>
          </cell>
          <cell r="M13">
            <v>0</v>
          </cell>
          <cell r="N13">
            <v>5</v>
          </cell>
          <cell r="O13">
            <v>0</v>
          </cell>
        </row>
        <row r="16">
          <cell r="F16">
            <v>1</v>
          </cell>
          <cell r="G16">
            <v>0</v>
          </cell>
          <cell r="H16">
            <v>1</v>
          </cell>
          <cell r="J16">
            <v>1</v>
          </cell>
          <cell r="K16">
            <v>9</v>
          </cell>
          <cell r="L16">
            <v>9</v>
          </cell>
          <cell r="M16">
            <v>8</v>
          </cell>
          <cell r="O16">
            <v>0</v>
          </cell>
          <cell r="P16">
            <v>3</v>
          </cell>
          <cell r="Q16">
            <v>0</v>
          </cell>
          <cell r="R16">
            <v>7</v>
          </cell>
          <cell r="T16">
            <v>0</v>
          </cell>
          <cell r="U16">
            <v>0</v>
          </cell>
          <cell r="W16">
            <v>9</v>
          </cell>
          <cell r="Y16">
            <v>3</v>
          </cell>
          <cell r="AA16">
            <v>6</v>
          </cell>
        </row>
        <row r="18">
          <cell r="F18" t="str">
            <v>Dharmawan Witjaksono Hardjowikarto</v>
          </cell>
        </row>
        <row r="20">
          <cell r="F20" t="str">
            <v>Jember</v>
          </cell>
        </row>
        <row r="22">
          <cell r="F22">
            <v>20803</v>
          </cell>
        </row>
        <row r="23">
          <cell r="F23" t="str">
            <v>Spesialis Penyakit Dalam</v>
          </cell>
        </row>
        <row r="27">
          <cell r="F27" t="str">
            <v>Villa Cinere Mas, Jl. Uranus III / 11 A</v>
          </cell>
        </row>
        <row r="30">
          <cell r="F30" t="str">
            <v>Pangkalan Jati</v>
          </cell>
        </row>
        <row r="31">
          <cell r="F31" t="str">
            <v>Cinere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12440</v>
          </cell>
        </row>
        <row r="43">
          <cell r="F43" t="str">
            <v>0818656592</v>
          </cell>
        </row>
        <row r="45">
          <cell r="F45" t="str">
            <v>dewehardjo@yahoo.com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4</v>
          </cell>
        </row>
        <row r="182">
          <cell r="I182">
            <v>0</v>
          </cell>
        </row>
        <row r="199">
          <cell r="G199">
            <v>30</v>
          </cell>
        </row>
        <row r="229">
          <cell r="G229">
            <v>10</v>
          </cell>
        </row>
        <row r="245">
          <cell r="G245">
            <v>30</v>
          </cell>
        </row>
        <row r="262">
          <cell r="H262">
            <v>0</v>
          </cell>
        </row>
      </sheetData>
      <sheetData sheetId="3">
        <row r="39">
          <cell r="H39">
            <v>39</v>
          </cell>
        </row>
        <row r="104">
          <cell r="G104">
            <v>0</v>
          </cell>
        </row>
        <row r="140">
          <cell r="G140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C344C-06D8-4B53-9349-62F31CA20B38}">
  <sheetPr>
    <tabColor theme="1"/>
  </sheetPr>
  <dimension ref="B2:AH158"/>
  <sheetViews>
    <sheetView showGridLines="0" tabSelected="1" zoomScale="75" zoomScaleNormal="75" workbookViewId="0">
      <selection activeCell="AQ77" sqref="AQ77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156"/>
      <c r="C2" s="157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158"/>
      <c r="C3" s="159"/>
      <c r="D3" s="162" t="s">
        <v>0</v>
      </c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4"/>
      <c r="U3" s="165" t="s">
        <v>1</v>
      </c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7"/>
    </row>
    <row r="4" spans="2:34" ht="17.5" x14ac:dyDescent="0.35">
      <c r="B4" s="158"/>
      <c r="C4" s="159"/>
      <c r="D4" s="162" t="s">
        <v>2</v>
      </c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4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158"/>
      <c r="C5" s="159"/>
      <c r="D5" s="168" t="s">
        <v>3</v>
      </c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70"/>
      <c r="U5" s="171" t="s">
        <v>4</v>
      </c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3"/>
    </row>
    <row r="6" spans="2:34" ht="12" customHeight="1" x14ac:dyDescent="0.35">
      <c r="B6" s="158"/>
      <c r="C6" s="159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174" t="s">
        <v>5</v>
      </c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6"/>
    </row>
    <row r="7" spans="2:34" x14ac:dyDescent="0.35">
      <c r="B7" s="158"/>
      <c r="C7" s="159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177">
        <f>'[1]Form P2KB 01'!V7:X8</f>
        <v>2</v>
      </c>
      <c r="W7" s="166"/>
      <c r="X7" s="178"/>
      <c r="Y7" s="146">
        <f>'[1]Form P2KB 01'!Y7:AA8</f>
        <v>0</v>
      </c>
      <c r="Z7" s="147"/>
      <c r="AA7" s="148"/>
      <c r="AB7" s="146">
        <f>'[1]Form P2KB 01'!AB7:AD8</f>
        <v>2</v>
      </c>
      <c r="AC7" s="147"/>
      <c r="AD7" s="148"/>
      <c r="AE7" s="146">
        <f>'[1]Form P2KB 01'!AE7:AG8</f>
        <v>0</v>
      </c>
      <c r="AF7" s="147"/>
      <c r="AG7" s="148"/>
      <c r="AH7" s="14"/>
    </row>
    <row r="8" spans="2:34" ht="7.5" customHeight="1" x14ac:dyDescent="0.35">
      <c r="B8" s="158"/>
      <c r="C8" s="159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179"/>
      <c r="W8" s="180"/>
      <c r="X8" s="181"/>
      <c r="Y8" s="149"/>
      <c r="Z8" s="150"/>
      <c r="AA8" s="151"/>
      <c r="AB8" s="149"/>
      <c r="AC8" s="150"/>
      <c r="AD8" s="151"/>
      <c r="AE8" s="149"/>
      <c r="AF8" s="150"/>
      <c r="AG8" s="151"/>
      <c r="AH8" s="14"/>
    </row>
    <row r="9" spans="2:34" ht="12.75" customHeight="1" x14ac:dyDescent="0.35">
      <c r="B9" s="158"/>
      <c r="C9" s="159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152" t="s">
        <v>9</v>
      </c>
      <c r="W9" s="152"/>
      <c r="X9" s="15"/>
      <c r="Y9" s="152" t="s">
        <v>10</v>
      </c>
      <c r="Z9" s="152"/>
      <c r="AA9" s="15"/>
      <c r="AB9" s="6"/>
      <c r="AC9" s="153" t="s">
        <v>9</v>
      </c>
      <c r="AD9" s="153"/>
      <c r="AE9" s="6"/>
      <c r="AF9" s="153" t="s">
        <v>10</v>
      </c>
      <c r="AG9" s="153"/>
      <c r="AH9" s="7"/>
    </row>
    <row r="10" spans="2:34" ht="13.5" customHeight="1" x14ac:dyDescent="0.35">
      <c r="B10" s="158"/>
      <c r="C10" s="159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'[1]Form P2KB 01'!V10</f>
        <v>0</v>
      </c>
      <c r="W10" s="20">
        <f>'[1]Form P2KB 01'!W10</f>
        <v>1</v>
      </c>
      <c r="X10" s="21"/>
      <c r="Y10" s="20">
        <f>'[1]Form P2KB 01'!Y10</f>
        <v>2</v>
      </c>
      <c r="Z10" s="22">
        <f>'[1]Form P2KB 01'!Z10</f>
        <v>0</v>
      </c>
      <c r="AA10" s="154" t="s">
        <v>12</v>
      </c>
      <c r="AB10" s="155"/>
      <c r="AC10" s="20">
        <f>'[1]Form P2KB 01'!AC10</f>
        <v>1</v>
      </c>
      <c r="AD10" s="20">
        <f>'[1]Form P2KB 01'!AD10</f>
        <v>2</v>
      </c>
      <c r="AE10" s="21"/>
      <c r="AF10" s="20">
        <f>'[1]Form P2KB 01'!AF10</f>
        <v>2</v>
      </c>
      <c r="AG10" s="20">
        <f>'[1]Form P2KB 01'!AG10</f>
        <v>0</v>
      </c>
      <c r="AH10" s="7"/>
    </row>
    <row r="11" spans="2:34" ht="6" customHeight="1" x14ac:dyDescent="0.35">
      <c r="B11" s="160"/>
      <c r="C11" s="161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184" t="s">
        <v>13</v>
      </c>
      <c r="C12" s="185"/>
      <c r="D12" s="197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195"/>
      <c r="C13" s="196"/>
      <c r="D13" s="198"/>
      <c r="E13" s="26"/>
      <c r="F13" s="28">
        <f>'[1]Form P2KB 01'!F13</f>
        <v>1</v>
      </c>
      <c r="G13" s="28">
        <f>'[1]Form P2KB 01'!G13</f>
        <v>2</v>
      </c>
      <c r="H13" s="28">
        <f>'[1]Form P2KB 01'!H13</f>
        <v>2</v>
      </c>
      <c r="I13" s="29">
        <f>'[1]Form P2KB 01'!I13</f>
        <v>3</v>
      </c>
      <c r="J13" s="30"/>
      <c r="K13" s="29">
        <f>'[1]Form P2KB 01'!K13</f>
        <v>2</v>
      </c>
      <c r="L13" s="29">
        <f>'[1]Form P2KB 01'!L13</f>
        <v>6</v>
      </c>
      <c r="M13" s="29">
        <f>'[1]Form P2KB 01'!M13</f>
        <v>0</v>
      </c>
      <c r="N13" s="29">
        <f>'[1]Form P2KB 01'!N13</f>
        <v>5</v>
      </c>
      <c r="O13" s="29">
        <f>'[1]Form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184" t="s">
        <v>15</v>
      </c>
      <c r="C15" s="185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195"/>
      <c r="C16" s="196"/>
      <c r="D16" s="41" t="s">
        <v>14</v>
      </c>
      <c r="E16" s="42"/>
      <c r="F16" s="28">
        <f>'[1]Form P2KB 01'!F16</f>
        <v>1</v>
      </c>
      <c r="G16" s="28">
        <f>'[1]Form P2KB 01'!G16</f>
        <v>0</v>
      </c>
      <c r="H16" s="28">
        <f>'[1]Form P2KB 01'!H16</f>
        <v>1</v>
      </c>
      <c r="I16" s="43"/>
      <c r="J16" s="28">
        <f>'[1]Form P2KB 01'!J16</f>
        <v>1</v>
      </c>
      <c r="K16" s="28">
        <f>'[1]Form P2KB 01'!K16</f>
        <v>9</v>
      </c>
      <c r="L16" s="28">
        <f>'[1]Form P2KB 01'!L16</f>
        <v>9</v>
      </c>
      <c r="M16" s="28">
        <f>'[1]Form P2KB 01'!M16</f>
        <v>8</v>
      </c>
      <c r="N16" s="43"/>
      <c r="O16" s="28">
        <f>'[1]Form P2KB 01'!O16</f>
        <v>0</v>
      </c>
      <c r="P16" s="28">
        <f>'[1]Form P2KB 01'!P16</f>
        <v>3</v>
      </c>
      <c r="Q16" s="28">
        <f>'[1]Form P2KB 01'!Q16</f>
        <v>0</v>
      </c>
      <c r="R16" s="28">
        <f>'[1]Form P2KB 01'!R16</f>
        <v>7</v>
      </c>
      <c r="S16" s="43"/>
      <c r="T16" s="28">
        <f>'[1]Form P2KB 01'!T16</f>
        <v>0</v>
      </c>
      <c r="U16" s="182">
        <f>'[1]Form P2KB 01'!U16:V16</f>
        <v>0</v>
      </c>
      <c r="V16" s="183"/>
      <c r="W16" s="182">
        <f>'[1]Form P2KB 01'!W16:X16</f>
        <v>9</v>
      </c>
      <c r="X16" s="183"/>
      <c r="Y16" s="182">
        <f>'[1]Form P2KB 01'!Y16:Z16</f>
        <v>3</v>
      </c>
      <c r="Z16" s="183"/>
      <c r="AA16" s="182">
        <f>'[1]Form P2KB 01'!AA16:AB16</f>
        <v>6</v>
      </c>
      <c r="AB16" s="183"/>
      <c r="AC16" s="31"/>
      <c r="AD16" s="31"/>
      <c r="AE16" s="31"/>
      <c r="AF16" s="31"/>
      <c r="AG16" s="31"/>
      <c r="AH16" s="31"/>
    </row>
    <row r="17" spans="2:34" ht="6" customHeight="1" x14ac:dyDescent="0.35">
      <c r="B17" s="186"/>
      <c r="C17" s="187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184" t="s">
        <v>16</v>
      </c>
      <c r="C18" s="185"/>
      <c r="D18" s="41"/>
      <c r="E18" s="42"/>
      <c r="F18" s="188" t="str">
        <f>'[1]Form P2KB 01'!F18:AG19</f>
        <v>Dharmawan Witjaksono Hardjowikarto</v>
      </c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45"/>
    </row>
    <row r="19" spans="2:34" ht="15.5" x14ac:dyDescent="0.35">
      <c r="B19" s="186"/>
      <c r="C19" s="187"/>
      <c r="D19" s="34" t="s">
        <v>14</v>
      </c>
      <c r="E19" s="44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46"/>
    </row>
    <row r="20" spans="2:34" ht="6.75" customHeight="1" x14ac:dyDescent="0.35">
      <c r="B20" s="190" t="s">
        <v>17</v>
      </c>
      <c r="C20" s="191"/>
      <c r="D20" s="41"/>
      <c r="E20" s="42"/>
      <c r="F20" s="188" t="str">
        <f>'[1]Form P2KB 01'!F20:AH21</f>
        <v>Jember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</row>
    <row r="21" spans="2:34" x14ac:dyDescent="0.35">
      <c r="B21" s="192"/>
      <c r="C21" s="193"/>
      <c r="D21" s="34" t="s">
        <v>14</v>
      </c>
      <c r="E21" s="44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194">
        <f>'[1]Form P2KB 01'!F22</f>
        <v>20803</v>
      </c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</row>
    <row r="23" spans="2:34" ht="5.25" customHeight="1" x14ac:dyDescent="0.35">
      <c r="B23" s="184" t="s">
        <v>19</v>
      </c>
      <c r="C23" s="185"/>
      <c r="D23" s="41"/>
      <c r="E23" s="42"/>
      <c r="F23" s="188" t="str">
        <f>'[1]Form P2KB 01'!F23:AH24</f>
        <v>Spesialis Penyakit Dalam</v>
      </c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</row>
    <row r="24" spans="2:34" x14ac:dyDescent="0.35">
      <c r="B24" s="186"/>
      <c r="C24" s="187"/>
      <c r="D24" s="34" t="s">
        <v>14</v>
      </c>
      <c r="E24" s="44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</row>
    <row r="25" spans="2:34" ht="6" customHeight="1" x14ac:dyDescent="0.35">
      <c r="B25" s="184" t="s">
        <v>20</v>
      </c>
      <c r="C25" s="185"/>
      <c r="D25" s="41"/>
      <c r="E25" s="42"/>
      <c r="F25" s="199">
        <v>44544</v>
      </c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</row>
    <row r="26" spans="2:34" ht="15" customHeight="1" x14ac:dyDescent="0.35">
      <c r="B26" s="186"/>
      <c r="C26" s="187"/>
      <c r="D26" s="34" t="s">
        <v>14</v>
      </c>
      <c r="E26" s="44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</row>
    <row r="27" spans="2:34" ht="5.25" customHeight="1" x14ac:dyDescent="0.35">
      <c r="B27" s="48"/>
      <c r="C27" s="49"/>
      <c r="D27" s="41"/>
      <c r="E27" s="42"/>
      <c r="F27" s="188" t="str">
        <f>'[1]Form P2KB 01'!F27:AG29</f>
        <v>Villa Cinere Mas, Jl. Uranus III / 11 A</v>
      </c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45"/>
    </row>
    <row r="29" spans="2:34" ht="3" customHeight="1" x14ac:dyDescent="0.35">
      <c r="B29" s="32"/>
      <c r="C29" s="47"/>
      <c r="D29" s="34"/>
      <c r="E29" s="44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46"/>
    </row>
    <row r="30" spans="2:34" ht="19.5" customHeight="1" x14ac:dyDescent="0.35">
      <c r="B30" s="186" t="s">
        <v>22</v>
      </c>
      <c r="C30" s="187"/>
      <c r="D30" s="34" t="s">
        <v>14</v>
      </c>
      <c r="E30" s="44"/>
      <c r="F30" s="189" t="str">
        <f>'[1]Form P2KB 01'!F30:AG30</f>
        <v>Pangkalan Jati</v>
      </c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46"/>
    </row>
    <row r="31" spans="2:34" ht="4.5" customHeight="1" x14ac:dyDescent="0.35">
      <c r="B31" s="184" t="s">
        <v>23</v>
      </c>
      <c r="C31" s="185"/>
      <c r="D31" s="41"/>
      <c r="E31" s="42"/>
      <c r="F31" s="188" t="str">
        <f>'[1]Form P2KB 01'!F31:AH32</f>
        <v>Cinere</v>
      </c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</row>
    <row r="32" spans="2:34" x14ac:dyDescent="0.35">
      <c r="B32" s="186"/>
      <c r="C32" s="187"/>
      <c r="D32" s="34" t="s">
        <v>14</v>
      </c>
      <c r="E32" s="44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</row>
    <row r="33" spans="2:34" ht="6" customHeight="1" x14ac:dyDescent="0.35">
      <c r="B33" s="184" t="s">
        <v>24</v>
      </c>
      <c r="C33" s="185"/>
      <c r="D33" s="41"/>
      <c r="E33" s="42"/>
      <c r="F33" s="188" t="str">
        <f>'[1]Form P2KB 01'!F33:AH34</f>
        <v>Depok</v>
      </c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</row>
    <row r="34" spans="2:34" x14ac:dyDescent="0.35">
      <c r="B34" s="186"/>
      <c r="C34" s="187"/>
      <c r="D34" s="34" t="s">
        <v>14</v>
      </c>
      <c r="E34" s="44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</row>
    <row r="35" spans="2:34" ht="5.25" customHeight="1" x14ac:dyDescent="0.35">
      <c r="B35" s="184" t="s">
        <v>25</v>
      </c>
      <c r="C35" s="185"/>
      <c r="D35" s="41"/>
      <c r="E35" s="42"/>
      <c r="F35" s="188" t="str">
        <f>'[1]Form P2KB 01'!F35:AH36</f>
        <v>Jawa Barat</v>
      </c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</row>
    <row r="36" spans="2:34" x14ac:dyDescent="0.35">
      <c r="B36" s="186"/>
      <c r="C36" s="187"/>
      <c r="D36" s="34" t="s">
        <v>14</v>
      </c>
      <c r="E36" s="44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</row>
    <row r="37" spans="2:34" ht="4.5" customHeight="1" x14ac:dyDescent="0.35">
      <c r="B37" s="184" t="s">
        <v>26</v>
      </c>
      <c r="C37" s="185"/>
      <c r="D37" s="41"/>
      <c r="E37" s="42"/>
      <c r="F37" s="188">
        <f>'[1]Form P2KB 01'!F37:AH38</f>
        <v>12440</v>
      </c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</row>
    <row r="38" spans="2:34" x14ac:dyDescent="0.35">
      <c r="B38" s="186"/>
      <c r="C38" s="187"/>
      <c r="D38" s="34" t="s">
        <v>14</v>
      </c>
      <c r="E38" s="44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</row>
    <row r="39" spans="2:34" ht="5.25" customHeight="1" x14ac:dyDescent="0.35">
      <c r="B39" s="184" t="s">
        <v>27</v>
      </c>
      <c r="C39" s="185"/>
      <c r="D39" s="41"/>
      <c r="E39" s="42"/>
      <c r="F39" s="188">
        <f>'[1]Form P2KB 01'!F39:AH40</f>
        <v>0</v>
      </c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</row>
    <row r="40" spans="2:34" x14ac:dyDescent="0.35">
      <c r="B40" s="186"/>
      <c r="C40" s="187"/>
      <c r="D40" s="34" t="s">
        <v>14</v>
      </c>
      <c r="E40" s="44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</row>
    <row r="41" spans="2:34" ht="6" customHeight="1" x14ac:dyDescent="0.35">
      <c r="B41" s="184" t="s">
        <v>28</v>
      </c>
      <c r="C41" s="185"/>
      <c r="D41" s="41"/>
      <c r="E41" s="42"/>
      <c r="F41" s="188">
        <f>'[1]Form P2KB 01'!F41:AH42</f>
        <v>0</v>
      </c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</row>
    <row r="42" spans="2:34" ht="15.75" customHeight="1" x14ac:dyDescent="0.35">
      <c r="B42" s="186"/>
      <c r="C42" s="187"/>
      <c r="D42" s="34" t="s">
        <v>14</v>
      </c>
      <c r="E42" s="44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</row>
    <row r="43" spans="2:34" ht="6" customHeight="1" x14ac:dyDescent="0.35">
      <c r="B43" s="184" t="s">
        <v>29</v>
      </c>
      <c r="C43" s="185"/>
      <c r="D43" s="41"/>
      <c r="E43" s="42"/>
      <c r="F43" s="188" t="str">
        <f>'[1]Form P2KB 01'!F43:AH44</f>
        <v>0818656592</v>
      </c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</row>
    <row r="44" spans="2:34" x14ac:dyDescent="0.35">
      <c r="B44" s="186"/>
      <c r="C44" s="187"/>
      <c r="D44" s="34" t="s">
        <v>14</v>
      </c>
      <c r="E44" s="44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</row>
    <row r="45" spans="2:34" ht="6" customHeight="1" x14ac:dyDescent="0.35">
      <c r="B45" s="184" t="s">
        <v>30</v>
      </c>
      <c r="C45" s="185"/>
      <c r="D45" s="197" t="s">
        <v>14</v>
      </c>
      <c r="E45" s="42"/>
      <c r="F45" s="188" t="str">
        <f>'[1]Form P2KB 01'!F45:AH47</f>
        <v>dewehardjo@yahoo.com</v>
      </c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</row>
    <row r="46" spans="2:34" x14ac:dyDescent="0.35">
      <c r="B46" s="195"/>
      <c r="C46" s="196"/>
      <c r="D46" s="198"/>
      <c r="E46" s="42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</row>
    <row r="47" spans="2:34" ht="6" customHeight="1" x14ac:dyDescent="0.35">
      <c r="B47" s="186"/>
      <c r="C47" s="187"/>
      <c r="D47" s="201"/>
      <c r="E47" s="52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</row>
    <row r="48" spans="2:34" ht="42.75" customHeight="1" x14ac:dyDescent="0.35">
      <c r="B48" s="202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4"/>
      <c r="AB48" s="205" t="s">
        <v>31</v>
      </c>
      <c r="AC48" s="206"/>
      <c r="AD48" s="206"/>
      <c r="AE48" s="206"/>
      <c r="AF48" s="206"/>
      <c r="AG48" s="206"/>
      <c r="AH48" s="207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28">
        <f>[1]Profesional!I39+[1]Profesional!H82</f>
        <v>0</v>
      </c>
      <c r="AC49" s="229"/>
      <c r="AD49" s="229"/>
      <c r="AE49" s="229"/>
      <c r="AF49" s="229"/>
      <c r="AG49" s="229"/>
      <c r="AH49" s="230"/>
    </row>
    <row r="50" spans="2:34" ht="16.5" customHeight="1" x14ac:dyDescent="0.35">
      <c r="B50" s="59" t="s">
        <v>32</v>
      </c>
      <c r="C50" s="237" t="s">
        <v>33</v>
      </c>
      <c r="D50" s="212"/>
      <c r="E50" s="212"/>
      <c r="F50" s="213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31"/>
      <c r="AC50" s="232"/>
      <c r="AD50" s="232"/>
      <c r="AE50" s="232"/>
      <c r="AF50" s="232"/>
      <c r="AG50" s="232"/>
      <c r="AH50" s="233"/>
    </row>
    <row r="51" spans="2:34" ht="15.75" customHeight="1" x14ac:dyDescent="0.35">
      <c r="B51" s="64"/>
      <c r="C51" s="237" t="s">
        <v>35</v>
      </c>
      <c r="D51" s="212"/>
      <c r="E51" s="212"/>
      <c r="F51" s="213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34"/>
      <c r="AC51" s="235"/>
      <c r="AD51" s="235"/>
      <c r="AE51" s="235"/>
      <c r="AF51" s="235"/>
      <c r="AG51" s="235"/>
      <c r="AH51" s="236"/>
    </row>
    <row r="52" spans="2:34" ht="20.25" customHeight="1" x14ac:dyDescent="0.35">
      <c r="B52" s="70"/>
      <c r="C52" s="211"/>
      <c r="D52" s="212"/>
      <c r="E52" s="212"/>
      <c r="F52" s="213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208">
        <f>[1]Profesional!H125</f>
        <v>4</v>
      </c>
      <c r="AC52" s="209"/>
      <c r="AD52" s="209"/>
      <c r="AE52" s="209"/>
      <c r="AF52" s="209"/>
      <c r="AG52" s="209"/>
      <c r="AH52" s="210"/>
    </row>
    <row r="53" spans="2:34" ht="20.25" customHeight="1" x14ac:dyDescent="0.35">
      <c r="B53" s="70"/>
      <c r="C53" s="211"/>
      <c r="D53" s="212"/>
      <c r="E53" s="212"/>
      <c r="F53" s="213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208">
        <f>[1]Profesional!I182</f>
        <v>5</v>
      </c>
      <c r="AC53" s="209"/>
      <c r="AD53" s="209"/>
      <c r="AE53" s="209"/>
      <c r="AF53" s="209"/>
      <c r="AG53" s="209"/>
      <c r="AH53" s="210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208">
        <f>[1]Profesional!G199+[1]Profesional!G229+[1]Profesional!G245+[1]Profesional!H262</f>
        <v>50</v>
      </c>
      <c r="AC54" s="209"/>
      <c r="AD54" s="209"/>
      <c r="AE54" s="209"/>
      <c r="AF54" s="209"/>
      <c r="AG54" s="209"/>
      <c r="AH54" s="210"/>
    </row>
    <row r="55" spans="2:34" ht="17.25" customHeight="1" x14ac:dyDescent="0.35">
      <c r="B55" s="70"/>
      <c r="C55" s="211"/>
      <c r="D55" s="212"/>
      <c r="E55" s="212"/>
      <c r="F55" s="213"/>
      <c r="G55" s="214">
        <v>5</v>
      </c>
      <c r="H55" s="216" t="s">
        <v>40</v>
      </c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8"/>
      <c r="AB55" s="222">
        <f>SUM(AB49:AH54)</f>
        <v>59</v>
      </c>
      <c r="AC55" s="223"/>
      <c r="AD55" s="223"/>
      <c r="AE55" s="223"/>
      <c r="AF55" s="223"/>
      <c r="AG55" s="223"/>
      <c r="AH55" s="224"/>
    </row>
    <row r="56" spans="2:34" ht="3.75" customHeight="1" x14ac:dyDescent="0.35">
      <c r="B56" s="83"/>
      <c r="C56" s="84"/>
      <c r="D56" s="84"/>
      <c r="E56" s="84"/>
      <c r="F56" s="85"/>
      <c r="G56" s="215"/>
      <c r="H56" s="219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1"/>
      <c r="AB56" s="225"/>
      <c r="AC56" s="226"/>
      <c r="AD56" s="226"/>
      <c r="AE56" s="226"/>
      <c r="AF56" s="226"/>
      <c r="AG56" s="226"/>
      <c r="AH56" s="227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208">
        <f>[1]Pembelajaran!H39</f>
        <v>14</v>
      </c>
      <c r="AC57" s="209"/>
      <c r="AD57" s="209"/>
      <c r="AE57" s="209"/>
      <c r="AF57" s="209"/>
      <c r="AG57" s="209"/>
      <c r="AH57" s="210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208"/>
      <c r="AC58" s="209"/>
      <c r="AD58" s="209"/>
      <c r="AE58" s="209"/>
      <c r="AF58" s="209"/>
      <c r="AG58" s="209"/>
      <c r="AH58" s="210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208">
        <f>[1]Pembelajaran!G104+[1]Pembelajaran!G140</f>
        <v>0</v>
      </c>
      <c r="AC59" s="209"/>
      <c r="AD59" s="209"/>
      <c r="AE59" s="209"/>
      <c r="AF59" s="209"/>
      <c r="AG59" s="209"/>
      <c r="AH59" s="210"/>
    </row>
    <row r="60" spans="2:34" ht="18.75" customHeight="1" x14ac:dyDescent="0.35">
      <c r="B60" s="100"/>
      <c r="C60" s="92"/>
      <c r="D60" s="92"/>
      <c r="E60" s="92"/>
      <c r="F60" s="93"/>
      <c r="G60" s="214">
        <v>8</v>
      </c>
      <c r="H60" s="216" t="s">
        <v>45</v>
      </c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8"/>
      <c r="AB60" s="242">
        <f>SUM(AB57:AH59)</f>
        <v>14</v>
      </c>
      <c r="AC60" s="243"/>
      <c r="AD60" s="243"/>
      <c r="AE60" s="243"/>
      <c r="AF60" s="243"/>
      <c r="AG60" s="243"/>
      <c r="AH60" s="244"/>
    </row>
    <row r="61" spans="2:34" ht="3.75" customHeight="1" x14ac:dyDescent="0.35">
      <c r="B61" s="83"/>
      <c r="C61" s="101"/>
      <c r="D61" s="101"/>
      <c r="E61" s="101"/>
      <c r="F61" s="102"/>
      <c r="G61" s="215"/>
      <c r="H61" s="219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1"/>
      <c r="AB61" s="242"/>
      <c r="AC61" s="243"/>
      <c r="AD61" s="243"/>
      <c r="AE61" s="243"/>
      <c r="AF61" s="243"/>
      <c r="AG61" s="243"/>
      <c r="AH61" s="244"/>
    </row>
    <row r="62" spans="2:34" ht="4.5" customHeight="1" x14ac:dyDescent="0.35">
      <c r="B62" s="53"/>
      <c r="C62" s="54"/>
      <c r="D62" s="54"/>
      <c r="E62" s="54"/>
      <c r="F62" s="55"/>
      <c r="G62" s="245">
        <v>9</v>
      </c>
      <c r="H62" s="247" t="s">
        <v>46</v>
      </c>
      <c r="I62" s="248"/>
      <c r="J62" s="248"/>
      <c r="K62" s="248"/>
      <c r="L62" s="248"/>
      <c r="M62" s="248"/>
      <c r="N62" s="248"/>
      <c r="O62" s="248"/>
      <c r="P62" s="248"/>
      <c r="Q62" s="248"/>
      <c r="R62" s="248"/>
      <c r="S62" s="248"/>
      <c r="T62" s="248"/>
      <c r="U62" s="248"/>
      <c r="V62" s="248"/>
      <c r="W62" s="248"/>
      <c r="X62" s="248"/>
      <c r="Y62" s="248"/>
      <c r="Z62" s="248"/>
      <c r="AA62" s="249"/>
      <c r="AB62" s="253">
        <f>'[1]Pengabdian Masy-Profesi'!I26</f>
        <v>0</v>
      </c>
      <c r="AC62" s="209"/>
      <c r="AD62" s="209"/>
      <c r="AE62" s="209"/>
      <c r="AF62" s="209"/>
      <c r="AG62" s="209"/>
      <c r="AH62" s="210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246"/>
      <c r="H63" s="250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  <c r="X63" s="251"/>
      <c r="Y63" s="251"/>
      <c r="Z63" s="251"/>
      <c r="AA63" s="252"/>
      <c r="AB63" s="208"/>
      <c r="AC63" s="209"/>
      <c r="AD63" s="209"/>
      <c r="AE63" s="209"/>
      <c r="AF63" s="209"/>
      <c r="AG63" s="209"/>
      <c r="AH63" s="210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208">
        <f>'[1]Pengabdian Masy-Profesi'!H54</f>
        <v>0</v>
      </c>
      <c r="AC64" s="209"/>
      <c r="AD64" s="209"/>
      <c r="AE64" s="209"/>
      <c r="AF64" s="209"/>
      <c r="AG64" s="209"/>
      <c r="AH64" s="210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208">
        <f>'[1]Pengabdian Masy-Profesi'!G89</f>
        <v>2</v>
      </c>
      <c r="AC65" s="209"/>
      <c r="AD65" s="209"/>
      <c r="AE65" s="209"/>
      <c r="AF65" s="209"/>
      <c r="AG65" s="209"/>
      <c r="AH65" s="210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208">
        <f>'[1]Pengabdian Masy-Profesi'!G125</f>
        <v>30</v>
      </c>
      <c r="AC66" s="209"/>
      <c r="AD66" s="209"/>
      <c r="AE66" s="209"/>
      <c r="AF66" s="209"/>
      <c r="AG66" s="209"/>
      <c r="AH66" s="210"/>
    </row>
    <row r="67" spans="2:34" ht="15" customHeight="1" x14ac:dyDescent="0.35">
      <c r="B67" s="105"/>
      <c r="C67" s="92"/>
      <c r="D67" s="92"/>
      <c r="E67" s="92"/>
      <c r="F67" s="93"/>
      <c r="G67" s="214">
        <v>13</v>
      </c>
      <c r="H67" s="216" t="s">
        <v>54</v>
      </c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8"/>
      <c r="AB67" s="238">
        <f>SUM(AB62:AH66)</f>
        <v>32</v>
      </c>
      <c r="AC67" s="239"/>
      <c r="AD67" s="239"/>
      <c r="AE67" s="239"/>
      <c r="AF67" s="239"/>
      <c r="AG67" s="239"/>
      <c r="AH67" s="240"/>
    </row>
    <row r="68" spans="2:34" ht="3.75" customHeight="1" x14ac:dyDescent="0.35">
      <c r="B68" s="83"/>
      <c r="C68" s="101"/>
      <c r="D68" s="101"/>
      <c r="E68" s="101"/>
      <c r="F68" s="102"/>
      <c r="G68" s="215"/>
      <c r="H68" s="219"/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1"/>
      <c r="AB68" s="241"/>
      <c r="AC68" s="239"/>
      <c r="AD68" s="239"/>
      <c r="AE68" s="239"/>
      <c r="AF68" s="239"/>
      <c r="AG68" s="239"/>
      <c r="AH68" s="240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208">
        <f>'[1]Publikasi '!J17</f>
        <v>0</v>
      </c>
      <c r="AC69" s="209"/>
      <c r="AD69" s="209"/>
      <c r="AE69" s="209"/>
      <c r="AF69" s="209"/>
      <c r="AG69" s="209"/>
      <c r="AH69" s="210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208">
        <f>'[1]Publikasi '!I45</f>
        <v>0</v>
      </c>
      <c r="AC70" s="209"/>
      <c r="AD70" s="209"/>
      <c r="AE70" s="209"/>
      <c r="AF70" s="209"/>
      <c r="AG70" s="209"/>
      <c r="AH70" s="210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208">
        <f>'[1]Publikasi '!I61</f>
        <v>0</v>
      </c>
      <c r="AC71" s="209"/>
      <c r="AD71" s="209"/>
      <c r="AE71" s="209"/>
      <c r="AF71" s="209"/>
      <c r="AG71" s="209"/>
      <c r="AH71" s="210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208">
        <f>'[1]Publikasi '!G83</f>
        <v>0</v>
      </c>
      <c r="AC72" s="209"/>
      <c r="AD72" s="209"/>
      <c r="AE72" s="209"/>
      <c r="AF72" s="209"/>
      <c r="AG72" s="209"/>
      <c r="AH72" s="210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208">
        <f>'[1]Publikasi '!F100+'[1]Publikasi '!F118+'[1]Publikasi '!F136+'[1]Publikasi '!G154</f>
        <v>0</v>
      </c>
      <c r="AC73" s="209"/>
      <c r="AD73" s="209"/>
      <c r="AE73" s="209"/>
      <c r="AF73" s="209"/>
      <c r="AG73" s="209"/>
      <c r="AH73" s="210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208"/>
      <c r="AC74" s="209"/>
      <c r="AD74" s="209"/>
      <c r="AE74" s="209"/>
      <c r="AF74" s="209"/>
      <c r="AG74" s="209"/>
      <c r="AH74" s="210"/>
    </row>
    <row r="75" spans="2:34" ht="16.5" customHeight="1" x14ac:dyDescent="0.35">
      <c r="B75" s="100"/>
      <c r="C75" s="92"/>
      <c r="D75" s="92"/>
      <c r="E75" s="92"/>
      <c r="F75" s="93"/>
      <c r="G75" s="214">
        <v>19</v>
      </c>
      <c r="H75" s="257" t="s">
        <v>63</v>
      </c>
      <c r="I75" s="258"/>
      <c r="J75" s="258"/>
      <c r="K75" s="258"/>
      <c r="L75" s="258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8"/>
      <c r="X75" s="258"/>
      <c r="Y75" s="258"/>
      <c r="Z75" s="258"/>
      <c r="AA75" s="259"/>
      <c r="AB75" s="260">
        <f>SUM(AB69:AH74)</f>
        <v>0</v>
      </c>
      <c r="AC75" s="261"/>
      <c r="AD75" s="261"/>
      <c r="AE75" s="261"/>
      <c r="AF75" s="261"/>
      <c r="AG75" s="261"/>
      <c r="AH75" s="262"/>
    </row>
    <row r="76" spans="2:34" ht="6" customHeight="1" x14ac:dyDescent="0.35">
      <c r="B76" s="83"/>
      <c r="C76" s="101"/>
      <c r="D76" s="101"/>
      <c r="E76" s="101"/>
      <c r="F76" s="102"/>
      <c r="G76" s="215"/>
      <c r="H76" s="257"/>
      <c r="I76" s="258"/>
      <c r="J76" s="258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58"/>
      <c r="Z76" s="258"/>
      <c r="AA76" s="259"/>
      <c r="AB76" s="263"/>
      <c r="AC76" s="264"/>
      <c r="AD76" s="264"/>
      <c r="AE76" s="264"/>
      <c r="AF76" s="264"/>
      <c r="AG76" s="264"/>
      <c r="AH76" s="265"/>
    </row>
    <row r="77" spans="2:34" ht="6" customHeight="1" x14ac:dyDescent="0.35">
      <c r="B77" s="100"/>
      <c r="C77" s="92"/>
      <c r="D77" s="92"/>
      <c r="E77" s="92"/>
      <c r="F77" s="93"/>
      <c r="G77" s="245">
        <v>20</v>
      </c>
      <c r="H77" s="254" t="s">
        <v>64</v>
      </c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56"/>
      <c r="AB77" s="208">
        <f>'[1]Pengembangan Ilmu'!G18</f>
        <v>0</v>
      </c>
      <c r="AC77" s="209"/>
      <c r="AD77" s="209"/>
      <c r="AE77" s="209"/>
      <c r="AF77" s="209"/>
      <c r="AG77" s="209"/>
      <c r="AH77" s="210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246"/>
      <c r="H78" s="254"/>
      <c r="I78" s="255"/>
      <c r="J78" s="255"/>
      <c r="K78" s="255"/>
      <c r="L78" s="255"/>
      <c r="M78" s="255"/>
      <c r="N78" s="255"/>
      <c r="O78" s="255"/>
      <c r="P78" s="255"/>
      <c r="Q78" s="255"/>
      <c r="R78" s="255"/>
      <c r="S78" s="255"/>
      <c r="T78" s="255"/>
      <c r="U78" s="255"/>
      <c r="V78" s="255"/>
      <c r="W78" s="255"/>
      <c r="X78" s="255"/>
      <c r="Y78" s="255"/>
      <c r="Z78" s="255"/>
      <c r="AA78" s="256"/>
      <c r="AB78" s="208"/>
      <c r="AC78" s="209"/>
      <c r="AD78" s="209"/>
      <c r="AE78" s="209"/>
      <c r="AF78" s="209"/>
      <c r="AG78" s="209"/>
      <c r="AH78" s="210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208">
        <f>'[1]Pengembangan Ilmu'!H44</f>
        <v>0</v>
      </c>
      <c r="AC79" s="209"/>
      <c r="AD79" s="209"/>
      <c r="AE79" s="209"/>
      <c r="AF79" s="209"/>
      <c r="AG79" s="209"/>
      <c r="AH79" s="210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214">
        <v>22</v>
      </c>
      <c r="H80" s="257" t="s">
        <v>69</v>
      </c>
      <c r="I80" s="258"/>
      <c r="J80" s="258"/>
      <c r="K80" s="258"/>
      <c r="L80" s="258"/>
      <c r="M80" s="258"/>
      <c r="N80" s="258"/>
      <c r="O80" s="258"/>
      <c r="P80" s="258"/>
      <c r="Q80" s="258"/>
      <c r="R80" s="258"/>
      <c r="S80" s="258"/>
      <c r="T80" s="258"/>
      <c r="U80" s="258"/>
      <c r="V80" s="258"/>
      <c r="W80" s="258"/>
      <c r="X80" s="258"/>
      <c r="Y80" s="258"/>
      <c r="Z80" s="258"/>
      <c r="AA80" s="259"/>
      <c r="AB80" s="241">
        <f>SUM(AB77:AH79)</f>
        <v>0</v>
      </c>
      <c r="AC80" s="239"/>
      <c r="AD80" s="239"/>
      <c r="AE80" s="239"/>
      <c r="AF80" s="239"/>
      <c r="AG80" s="239"/>
      <c r="AH80" s="240"/>
    </row>
    <row r="81" spans="2:34" ht="6" customHeight="1" x14ac:dyDescent="0.35">
      <c r="B81" s="118"/>
      <c r="C81" s="119"/>
      <c r="D81" s="119"/>
      <c r="E81" s="119"/>
      <c r="F81" s="120"/>
      <c r="G81" s="215"/>
      <c r="H81" s="257"/>
      <c r="I81" s="258"/>
      <c r="J81" s="258"/>
      <c r="K81" s="258"/>
      <c r="L81" s="258"/>
      <c r="M81" s="258"/>
      <c r="N81" s="258"/>
      <c r="O81" s="258"/>
      <c r="P81" s="258"/>
      <c r="Q81" s="258"/>
      <c r="R81" s="258"/>
      <c r="S81" s="258"/>
      <c r="T81" s="258"/>
      <c r="U81" s="258"/>
      <c r="V81" s="258"/>
      <c r="W81" s="258"/>
      <c r="X81" s="258"/>
      <c r="Y81" s="258"/>
      <c r="Z81" s="258"/>
      <c r="AA81" s="259"/>
      <c r="AB81" s="241"/>
      <c r="AC81" s="239"/>
      <c r="AD81" s="239"/>
      <c r="AE81" s="239"/>
      <c r="AF81" s="239"/>
      <c r="AG81" s="239"/>
      <c r="AH81" s="240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270" t="s">
        <v>72</v>
      </c>
      <c r="H83" s="271"/>
      <c r="I83" s="271"/>
      <c r="J83" s="271"/>
      <c r="K83" s="271"/>
      <c r="L83" s="271"/>
      <c r="M83" s="271"/>
      <c r="N83" s="271"/>
      <c r="O83" s="271"/>
      <c r="P83" s="271"/>
      <c r="Q83" s="271"/>
      <c r="R83" s="271"/>
      <c r="S83" s="271"/>
      <c r="T83" s="271"/>
      <c r="U83" s="271"/>
      <c r="V83" s="271"/>
      <c r="W83" s="271"/>
      <c r="X83" s="271"/>
      <c r="Y83" s="271"/>
      <c r="Z83" s="271"/>
      <c r="AA83" s="271"/>
      <c r="AB83" s="271"/>
      <c r="AC83" s="271"/>
      <c r="AD83" s="271"/>
      <c r="AE83" s="271"/>
      <c r="AF83" s="271"/>
      <c r="AG83" s="271"/>
      <c r="AH83" s="272"/>
    </row>
    <row r="84" spans="2:34" ht="15" customHeight="1" x14ac:dyDescent="0.35">
      <c r="B84" s="100"/>
      <c r="C84" s="124" t="s">
        <v>73</v>
      </c>
      <c r="D84" s="92"/>
      <c r="E84" s="92"/>
      <c r="F84" s="93"/>
      <c r="G84" s="270" t="s">
        <v>74</v>
      </c>
      <c r="H84" s="271"/>
      <c r="I84" s="271"/>
      <c r="J84" s="271"/>
      <c r="K84" s="271"/>
      <c r="L84" s="271"/>
      <c r="M84" s="271"/>
      <c r="N84" s="271"/>
      <c r="O84" s="271"/>
      <c r="P84" s="271"/>
      <c r="Q84" s="271"/>
      <c r="R84" s="271"/>
      <c r="S84" s="271"/>
      <c r="T84" s="271"/>
      <c r="U84" s="271"/>
      <c r="V84" s="271"/>
      <c r="W84" s="271"/>
      <c r="X84" s="271"/>
      <c r="Y84" s="271"/>
      <c r="Z84" s="271"/>
      <c r="AA84" s="271"/>
      <c r="AB84" s="271"/>
      <c r="AC84" s="271"/>
      <c r="AD84" s="271"/>
      <c r="AE84" s="271"/>
      <c r="AF84" s="271"/>
      <c r="AG84" s="271"/>
      <c r="AH84" s="272"/>
    </row>
    <row r="85" spans="2:34" ht="15.75" customHeight="1" x14ac:dyDescent="0.35">
      <c r="B85" s="100"/>
      <c r="C85" s="92"/>
      <c r="D85" s="92"/>
      <c r="E85" s="92"/>
      <c r="F85" s="93"/>
      <c r="G85" s="270"/>
      <c r="H85" s="271"/>
      <c r="I85" s="271"/>
      <c r="J85" s="271"/>
      <c r="K85" s="271"/>
      <c r="L85" s="271"/>
      <c r="M85" s="271"/>
      <c r="N85" s="271"/>
      <c r="O85" s="271"/>
      <c r="P85" s="271"/>
      <c r="Q85" s="271"/>
      <c r="R85" s="271"/>
      <c r="S85" s="271"/>
      <c r="T85" s="271"/>
      <c r="U85" s="271"/>
      <c r="V85" s="271"/>
      <c r="W85" s="271"/>
      <c r="X85" s="271"/>
      <c r="Y85" s="271"/>
      <c r="Z85" s="271"/>
      <c r="AA85" s="271"/>
      <c r="AB85" s="271"/>
      <c r="AC85" s="271"/>
      <c r="AD85" s="271"/>
      <c r="AE85" s="271"/>
      <c r="AF85" s="271"/>
      <c r="AG85" s="271"/>
      <c r="AH85" s="272"/>
    </row>
    <row r="86" spans="2:34" ht="15" customHeight="1" x14ac:dyDescent="0.35">
      <c r="B86" s="100"/>
      <c r="C86" s="92"/>
      <c r="D86" s="92"/>
      <c r="E86" s="92"/>
      <c r="F86" s="93"/>
      <c r="G86" s="270"/>
      <c r="H86" s="271"/>
      <c r="I86" s="271"/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271"/>
      <c r="U86" s="271"/>
      <c r="V86" s="271"/>
      <c r="W86" s="271"/>
      <c r="X86" s="271"/>
      <c r="Y86" s="271"/>
      <c r="Z86" s="271"/>
      <c r="AA86" s="271"/>
      <c r="AB86" s="271"/>
      <c r="AC86" s="271"/>
      <c r="AD86" s="271"/>
      <c r="AE86" s="271"/>
      <c r="AF86" s="271"/>
      <c r="AG86" s="271"/>
      <c r="AH86" s="27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273" t="s">
        <v>91</v>
      </c>
      <c r="H88" s="274"/>
      <c r="I88" s="274"/>
      <c r="J88" s="274"/>
      <c r="K88" s="274"/>
      <c r="L88" s="274"/>
      <c r="M88" s="274"/>
      <c r="N88" s="274"/>
      <c r="O88" s="274"/>
      <c r="P88" s="274"/>
      <c r="Q88" s="274"/>
      <c r="R88" s="274"/>
      <c r="S88" s="274"/>
      <c r="T88" s="274"/>
      <c r="U88" s="274"/>
      <c r="V88" s="274"/>
      <c r="W88" s="274"/>
      <c r="X88" s="274"/>
      <c r="Y88" s="274"/>
      <c r="Z88" s="274"/>
      <c r="AA88" s="274"/>
      <c r="AB88" s="274"/>
      <c r="AC88" s="274"/>
      <c r="AD88" s="274"/>
      <c r="AE88" s="274"/>
      <c r="AF88" s="274"/>
      <c r="AG88" s="274"/>
      <c r="AH88" s="27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276"/>
      <c r="O89" s="276"/>
      <c r="P89" s="276"/>
      <c r="Q89" s="276"/>
      <c r="R89" s="276"/>
      <c r="S89" s="276"/>
      <c r="T89" s="276"/>
      <c r="U89" s="276"/>
      <c r="V89" s="276"/>
      <c r="W89" s="276"/>
      <c r="X89" s="129"/>
      <c r="Y89" s="276"/>
      <c r="Z89" s="276"/>
      <c r="AA89" s="276"/>
      <c r="AB89" s="276"/>
      <c r="AC89" s="276"/>
      <c r="AD89" s="276"/>
      <c r="AE89" s="276"/>
      <c r="AF89" s="276"/>
      <c r="AG89" s="276"/>
      <c r="AH89" s="277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77</v>
      </c>
      <c r="H93" s="129"/>
      <c r="I93" s="129"/>
      <c r="J93" s="129"/>
      <c r="K93" s="129"/>
      <c r="L93" s="130"/>
      <c r="M93" s="129"/>
      <c r="N93" s="129" t="s">
        <v>14</v>
      </c>
      <c r="O93" s="129" t="s">
        <v>88</v>
      </c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9"/>
      <c r="I95" s="129"/>
      <c r="J95" s="129"/>
      <c r="K95" s="129"/>
      <c r="L95" s="130"/>
      <c r="M95" s="129"/>
      <c r="N95" s="129" t="s">
        <v>14</v>
      </c>
      <c r="O95" s="129" t="s">
        <v>80</v>
      </c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3"/>
      <c r="E98" s="92"/>
      <c r="F98" s="92"/>
      <c r="G98" s="134" t="s">
        <v>83</v>
      </c>
      <c r="H98" s="135" t="s">
        <v>84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266"/>
      <c r="H100" s="267"/>
      <c r="I100" s="267"/>
      <c r="J100" s="267"/>
      <c r="K100" s="267"/>
      <c r="L100" s="267"/>
      <c r="M100" s="267"/>
      <c r="N100" s="267"/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269"/>
      <c r="O101" s="269"/>
      <c r="P101" s="269"/>
      <c r="Q101" s="269"/>
      <c r="R101" s="269"/>
      <c r="S101" s="269"/>
      <c r="T101" s="269"/>
      <c r="U101" s="269"/>
      <c r="V101" s="269"/>
      <c r="W101" s="269"/>
      <c r="X101" s="139"/>
      <c r="Y101" s="269"/>
      <c r="Z101" s="269"/>
      <c r="AA101" s="269"/>
      <c r="AB101" s="269"/>
      <c r="AC101" s="269"/>
      <c r="AD101" s="269"/>
      <c r="AE101" s="269"/>
      <c r="AF101" s="269"/>
      <c r="AG101" s="269"/>
      <c r="AH101" s="26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686B1-C944-474B-9668-FD41A0D00A1C}">
  <sheetPr>
    <tabColor theme="1"/>
  </sheetPr>
  <dimension ref="B2:AH158"/>
  <sheetViews>
    <sheetView showGridLines="0" topLeftCell="A68" zoomScale="75" zoomScaleNormal="75" workbookViewId="0">
      <selection activeCell="AJ54" sqref="AJ54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156"/>
      <c r="C2" s="157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158"/>
      <c r="C3" s="159"/>
      <c r="D3" s="162" t="s">
        <v>0</v>
      </c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4"/>
      <c r="U3" s="165" t="s">
        <v>1</v>
      </c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7"/>
    </row>
    <row r="4" spans="2:34" ht="17.5" x14ac:dyDescent="0.35">
      <c r="B4" s="158"/>
      <c r="C4" s="159"/>
      <c r="D4" s="162" t="s">
        <v>2</v>
      </c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4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158"/>
      <c r="C5" s="159"/>
      <c r="D5" s="168" t="s">
        <v>3</v>
      </c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70"/>
      <c r="U5" s="171" t="s">
        <v>4</v>
      </c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3"/>
    </row>
    <row r="6" spans="2:34" ht="12" customHeight="1" x14ac:dyDescent="0.35">
      <c r="B6" s="158"/>
      <c r="C6" s="159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174" t="s">
        <v>5</v>
      </c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6"/>
    </row>
    <row r="7" spans="2:34" x14ac:dyDescent="0.35">
      <c r="B7" s="158"/>
      <c r="C7" s="159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177">
        <f>'[2]Form P2KB 01'!V7:X8</f>
        <v>2</v>
      </c>
      <c r="W7" s="166"/>
      <c r="X7" s="178"/>
      <c r="Y7" s="146">
        <f>'[2]Form P2KB 01'!Y7:AA8</f>
        <v>0</v>
      </c>
      <c r="Z7" s="147"/>
      <c r="AA7" s="148"/>
      <c r="AB7" s="146">
        <f>'[2]Form P2KB 01'!AB7:AD8</f>
        <v>1</v>
      </c>
      <c r="AC7" s="147"/>
      <c r="AD7" s="148"/>
      <c r="AE7" s="146">
        <f>'[2]Form P2KB 01'!AE7:AG8</f>
        <v>9</v>
      </c>
      <c r="AF7" s="147"/>
      <c r="AG7" s="148"/>
      <c r="AH7" s="14"/>
    </row>
    <row r="8" spans="2:34" ht="7.5" customHeight="1" x14ac:dyDescent="0.35">
      <c r="B8" s="158"/>
      <c r="C8" s="159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179"/>
      <c r="W8" s="180"/>
      <c r="X8" s="181"/>
      <c r="Y8" s="149"/>
      <c r="Z8" s="150"/>
      <c r="AA8" s="151"/>
      <c r="AB8" s="149"/>
      <c r="AC8" s="150"/>
      <c r="AD8" s="151"/>
      <c r="AE8" s="149"/>
      <c r="AF8" s="150"/>
      <c r="AG8" s="151"/>
      <c r="AH8" s="14"/>
    </row>
    <row r="9" spans="2:34" ht="12.75" customHeight="1" x14ac:dyDescent="0.35">
      <c r="B9" s="158"/>
      <c r="C9" s="159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152" t="s">
        <v>9</v>
      </c>
      <c r="W9" s="152"/>
      <c r="X9" s="15"/>
      <c r="Y9" s="152" t="s">
        <v>10</v>
      </c>
      <c r="Z9" s="152"/>
      <c r="AA9" s="15"/>
      <c r="AB9" s="6"/>
      <c r="AC9" s="153" t="s">
        <v>9</v>
      </c>
      <c r="AD9" s="153"/>
      <c r="AE9" s="6"/>
      <c r="AF9" s="153" t="s">
        <v>10</v>
      </c>
      <c r="AG9" s="153"/>
      <c r="AH9" s="7"/>
    </row>
    <row r="10" spans="2:34" ht="13.5" customHeight="1" x14ac:dyDescent="0.35">
      <c r="B10" s="158"/>
      <c r="C10" s="159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'[2]Form P2KB 01'!V10</f>
        <v>0</v>
      </c>
      <c r="W10" s="20">
        <f>'[2]Form P2KB 01'!W10</f>
        <v>1</v>
      </c>
      <c r="X10" s="21"/>
      <c r="Y10" s="20">
        <f>'[2]Form P2KB 01'!Y10</f>
        <v>1</v>
      </c>
      <c r="Z10" s="22">
        <f>'[2]Form P2KB 01'!Z10</f>
        <v>9</v>
      </c>
      <c r="AA10" s="154" t="s">
        <v>12</v>
      </c>
      <c r="AB10" s="155"/>
      <c r="AC10" s="20">
        <f>'[2]Form P2KB 01'!AC10</f>
        <v>1</v>
      </c>
      <c r="AD10" s="20">
        <f>'[2]Form P2KB 01'!AD10</f>
        <v>2</v>
      </c>
      <c r="AE10" s="21"/>
      <c r="AF10" s="20">
        <f>'[2]Form P2KB 01'!AF10</f>
        <v>1</v>
      </c>
      <c r="AG10" s="20">
        <f>'[2]Form P2KB 01'!AG10</f>
        <v>9</v>
      </c>
      <c r="AH10" s="7"/>
    </row>
    <row r="11" spans="2:34" ht="6" customHeight="1" x14ac:dyDescent="0.35">
      <c r="B11" s="160"/>
      <c r="C11" s="161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184" t="s">
        <v>13</v>
      </c>
      <c r="C12" s="185"/>
      <c r="D12" s="197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195"/>
      <c r="C13" s="196"/>
      <c r="D13" s="198"/>
      <c r="E13" s="26"/>
      <c r="F13" s="28">
        <f>'[2]Form P2KB 01'!F13</f>
        <v>1</v>
      </c>
      <c r="G13" s="28">
        <f>'[2]Form P2KB 01'!G13</f>
        <v>2</v>
      </c>
      <c r="H13" s="28">
        <f>'[2]Form P2KB 01'!H13</f>
        <v>2</v>
      </c>
      <c r="I13" s="29">
        <f>'[2]Form P2KB 01'!I13</f>
        <v>3</v>
      </c>
      <c r="J13" s="30"/>
      <c r="K13" s="29">
        <f>'[2]Form P2KB 01'!K13</f>
        <v>2</v>
      </c>
      <c r="L13" s="29">
        <f>'[2]Form P2KB 01'!L13</f>
        <v>6</v>
      </c>
      <c r="M13" s="29">
        <f>'[2]Form P2KB 01'!M13</f>
        <v>0</v>
      </c>
      <c r="N13" s="29">
        <f>'[2]Form P2KB 01'!N13</f>
        <v>5</v>
      </c>
      <c r="O13" s="29">
        <f>'[2]Form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184" t="s">
        <v>15</v>
      </c>
      <c r="C15" s="185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195"/>
      <c r="C16" s="196"/>
      <c r="D16" s="41" t="s">
        <v>14</v>
      </c>
      <c r="E16" s="42"/>
      <c r="F16" s="28">
        <f>'[2]Form P2KB 01'!F16</f>
        <v>1</v>
      </c>
      <c r="G16" s="28">
        <f>'[2]Form P2KB 01'!G16</f>
        <v>0</v>
      </c>
      <c r="H16" s="28">
        <f>'[2]Form P2KB 01'!H16</f>
        <v>1</v>
      </c>
      <c r="I16" s="43"/>
      <c r="J16" s="28">
        <f>'[2]Form P2KB 01'!J16</f>
        <v>1</v>
      </c>
      <c r="K16" s="28">
        <f>'[2]Form P2KB 01'!K16</f>
        <v>9</v>
      </c>
      <c r="L16" s="28">
        <f>'[2]Form P2KB 01'!L16</f>
        <v>9</v>
      </c>
      <c r="M16" s="28">
        <f>'[2]Form P2KB 01'!M16</f>
        <v>8</v>
      </c>
      <c r="N16" s="43"/>
      <c r="O16" s="28">
        <f>'[2]Form P2KB 01'!O16</f>
        <v>0</v>
      </c>
      <c r="P16" s="28">
        <f>'[2]Form P2KB 01'!P16</f>
        <v>3</v>
      </c>
      <c r="Q16" s="28">
        <f>'[2]Form P2KB 01'!Q16</f>
        <v>0</v>
      </c>
      <c r="R16" s="28">
        <f>'[2]Form P2KB 01'!R16</f>
        <v>7</v>
      </c>
      <c r="S16" s="43"/>
      <c r="T16" s="28">
        <f>'[2]Form P2KB 01'!T16</f>
        <v>0</v>
      </c>
      <c r="U16" s="182">
        <f>'[2]Form P2KB 01'!U16:V16</f>
        <v>0</v>
      </c>
      <c r="V16" s="183"/>
      <c r="W16" s="182">
        <f>'[2]Form P2KB 01'!W16:X16</f>
        <v>9</v>
      </c>
      <c r="X16" s="183"/>
      <c r="Y16" s="182">
        <f>'[2]Form P2KB 01'!Y16:Z16</f>
        <v>3</v>
      </c>
      <c r="Z16" s="183"/>
      <c r="AA16" s="182">
        <f>'[2]Form P2KB 01'!AA16:AB16</f>
        <v>6</v>
      </c>
      <c r="AB16" s="183"/>
      <c r="AC16" s="31"/>
      <c r="AD16" s="31"/>
      <c r="AE16" s="31"/>
      <c r="AF16" s="31"/>
      <c r="AG16" s="31"/>
      <c r="AH16" s="31"/>
    </row>
    <row r="17" spans="2:34" ht="6" customHeight="1" x14ac:dyDescent="0.35">
      <c r="B17" s="186"/>
      <c r="C17" s="187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184" t="s">
        <v>16</v>
      </c>
      <c r="C18" s="185"/>
      <c r="D18" s="41"/>
      <c r="E18" s="42"/>
      <c r="F18" s="188" t="str">
        <f>'[2]Form P2KB 01'!F18:AG19</f>
        <v>Dharmawan Witjaksono Hardjowikarto</v>
      </c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45"/>
    </row>
    <row r="19" spans="2:34" ht="15.5" x14ac:dyDescent="0.35">
      <c r="B19" s="186"/>
      <c r="C19" s="187"/>
      <c r="D19" s="34" t="s">
        <v>14</v>
      </c>
      <c r="E19" s="44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46"/>
    </row>
    <row r="20" spans="2:34" ht="6.75" customHeight="1" x14ac:dyDescent="0.35">
      <c r="B20" s="190" t="s">
        <v>17</v>
      </c>
      <c r="C20" s="191"/>
      <c r="D20" s="41"/>
      <c r="E20" s="42"/>
      <c r="F20" s="188" t="str">
        <f>'[2]Form P2KB 01'!F20:AH21</f>
        <v>Jember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</row>
    <row r="21" spans="2:34" x14ac:dyDescent="0.35">
      <c r="B21" s="192"/>
      <c r="C21" s="193"/>
      <c r="D21" s="34" t="s">
        <v>14</v>
      </c>
      <c r="E21" s="44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194">
        <f>'[2]Form P2KB 01'!F22</f>
        <v>20803</v>
      </c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</row>
    <row r="23" spans="2:34" ht="5.25" customHeight="1" x14ac:dyDescent="0.35">
      <c r="B23" s="184" t="s">
        <v>19</v>
      </c>
      <c r="C23" s="185"/>
      <c r="D23" s="41"/>
      <c r="E23" s="42"/>
      <c r="F23" s="188" t="str">
        <f>'[2]Form P2KB 01'!F23:AH24</f>
        <v>Spesialis Penyakit Dalam</v>
      </c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</row>
    <row r="24" spans="2:34" x14ac:dyDescent="0.35">
      <c r="B24" s="186"/>
      <c r="C24" s="187"/>
      <c r="D24" s="34" t="s">
        <v>14</v>
      </c>
      <c r="E24" s="44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</row>
    <row r="25" spans="2:34" ht="6" customHeight="1" x14ac:dyDescent="0.35">
      <c r="B25" s="184" t="s">
        <v>20</v>
      </c>
      <c r="C25" s="185"/>
      <c r="D25" s="41"/>
      <c r="E25" s="42"/>
      <c r="F25" s="199">
        <v>44544</v>
      </c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</row>
    <row r="26" spans="2:34" ht="15" customHeight="1" x14ac:dyDescent="0.35">
      <c r="B26" s="186"/>
      <c r="C26" s="187"/>
      <c r="D26" s="34" t="s">
        <v>14</v>
      </c>
      <c r="E26" s="44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</row>
    <row r="27" spans="2:34" ht="5.25" customHeight="1" x14ac:dyDescent="0.35">
      <c r="B27" s="48"/>
      <c r="C27" s="49"/>
      <c r="D27" s="41"/>
      <c r="E27" s="42"/>
      <c r="F27" s="188" t="str">
        <f>'[2]Form P2KB 01'!F27:AG29</f>
        <v>Villa Cinere Mas, Jl. Uranus III / 11 A</v>
      </c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45"/>
    </row>
    <row r="29" spans="2:34" ht="3" customHeight="1" x14ac:dyDescent="0.35">
      <c r="B29" s="32"/>
      <c r="C29" s="47"/>
      <c r="D29" s="34"/>
      <c r="E29" s="44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46"/>
    </row>
    <row r="30" spans="2:34" ht="19.5" customHeight="1" x14ac:dyDescent="0.35">
      <c r="B30" s="186" t="s">
        <v>22</v>
      </c>
      <c r="C30" s="187"/>
      <c r="D30" s="34" t="s">
        <v>14</v>
      </c>
      <c r="E30" s="44"/>
      <c r="F30" s="189" t="str">
        <f>'[2]Form P2KB 01'!F30:AG30</f>
        <v>Pangkalan Jati</v>
      </c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46"/>
    </row>
    <row r="31" spans="2:34" ht="4.5" customHeight="1" x14ac:dyDescent="0.35">
      <c r="B31" s="184" t="s">
        <v>23</v>
      </c>
      <c r="C31" s="185"/>
      <c r="D31" s="41"/>
      <c r="E31" s="42"/>
      <c r="F31" s="188" t="str">
        <f>'[2]Form P2KB 01'!F31:AH32</f>
        <v>Cinere</v>
      </c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</row>
    <row r="32" spans="2:34" x14ac:dyDescent="0.35">
      <c r="B32" s="186"/>
      <c r="C32" s="187"/>
      <c r="D32" s="34" t="s">
        <v>14</v>
      </c>
      <c r="E32" s="44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</row>
    <row r="33" spans="2:34" ht="6" customHeight="1" x14ac:dyDescent="0.35">
      <c r="B33" s="184" t="s">
        <v>24</v>
      </c>
      <c r="C33" s="185"/>
      <c r="D33" s="41"/>
      <c r="E33" s="42"/>
      <c r="F33" s="188" t="str">
        <f>'[2]Form P2KB 01'!F33:AH34</f>
        <v>Depok</v>
      </c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</row>
    <row r="34" spans="2:34" x14ac:dyDescent="0.35">
      <c r="B34" s="186"/>
      <c r="C34" s="187"/>
      <c r="D34" s="34" t="s">
        <v>14</v>
      </c>
      <c r="E34" s="44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</row>
    <row r="35" spans="2:34" ht="5.25" customHeight="1" x14ac:dyDescent="0.35">
      <c r="B35" s="184" t="s">
        <v>25</v>
      </c>
      <c r="C35" s="185"/>
      <c r="D35" s="41"/>
      <c r="E35" s="42"/>
      <c r="F35" s="188" t="str">
        <f>'[2]Form P2KB 01'!F35:AH36</f>
        <v>Jawa Barat</v>
      </c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</row>
    <row r="36" spans="2:34" x14ac:dyDescent="0.35">
      <c r="B36" s="186"/>
      <c r="C36" s="187"/>
      <c r="D36" s="34" t="s">
        <v>14</v>
      </c>
      <c r="E36" s="44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</row>
    <row r="37" spans="2:34" ht="4.5" customHeight="1" x14ac:dyDescent="0.35">
      <c r="B37" s="184" t="s">
        <v>26</v>
      </c>
      <c r="C37" s="185"/>
      <c r="D37" s="41"/>
      <c r="E37" s="42"/>
      <c r="F37" s="188">
        <f>'[2]Form P2KB 01'!F37:AH38</f>
        <v>12440</v>
      </c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</row>
    <row r="38" spans="2:34" x14ac:dyDescent="0.35">
      <c r="B38" s="186"/>
      <c r="C38" s="187"/>
      <c r="D38" s="34" t="s">
        <v>14</v>
      </c>
      <c r="E38" s="44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</row>
    <row r="39" spans="2:34" ht="5.25" customHeight="1" x14ac:dyDescent="0.35">
      <c r="B39" s="184" t="s">
        <v>27</v>
      </c>
      <c r="C39" s="185"/>
      <c r="D39" s="41"/>
      <c r="E39" s="42"/>
      <c r="F39" s="188">
        <f>'[2]Form P2KB 01'!F39:AH40</f>
        <v>0</v>
      </c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</row>
    <row r="40" spans="2:34" x14ac:dyDescent="0.35">
      <c r="B40" s="186"/>
      <c r="C40" s="187"/>
      <c r="D40" s="34" t="s">
        <v>14</v>
      </c>
      <c r="E40" s="44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</row>
    <row r="41" spans="2:34" ht="6" customHeight="1" x14ac:dyDescent="0.35">
      <c r="B41" s="184" t="s">
        <v>28</v>
      </c>
      <c r="C41" s="185"/>
      <c r="D41" s="41"/>
      <c r="E41" s="42"/>
      <c r="F41" s="188">
        <f>'[2]Form P2KB 01'!F41:AH42</f>
        <v>0</v>
      </c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</row>
    <row r="42" spans="2:34" ht="15.75" customHeight="1" x14ac:dyDescent="0.35">
      <c r="B42" s="186"/>
      <c r="C42" s="187"/>
      <c r="D42" s="34" t="s">
        <v>14</v>
      </c>
      <c r="E42" s="44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</row>
    <row r="43" spans="2:34" ht="6" customHeight="1" x14ac:dyDescent="0.35">
      <c r="B43" s="184" t="s">
        <v>29</v>
      </c>
      <c r="C43" s="185"/>
      <c r="D43" s="41"/>
      <c r="E43" s="42"/>
      <c r="F43" s="188" t="str">
        <f>'[2]Form P2KB 01'!F43:AH44</f>
        <v>0818656592</v>
      </c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</row>
    <row r="44" spans="2:34" x14ac:dyDescent="0.35">
      <c r="B44" s="186"/>
      <c r="C44" s="187"/>
      <c r="D44" s="34" t="s">
        <v>14</v>
      </c>
      <c r="E44" s="44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</row>
    <row r="45" spans="2:34" ht="6" customHeight="1" x14ac:dyDescent="0.35">
      <c r="B45" s="184" t="s">
        <v>30</v>
      </c>
      <c r="C45" s="185"/>
      <c r="D45" s="197" t="s">
        <v>14</v>
      </c>
      <c r="E45" s="42"/>
      <c r="F45" s="188" t="str">
        <f>'[2]Form P2KB 01'!F45:AH47</f>
        <v>dewehardjo@yahoo.com</v>
      </c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</row>
    <row r="46" spans="2:34" x14ac:dyDescent="0.35">
      <c r="B46" s="195"/>
      <c r="C46" s="196"/>
      <c r="D46" s="198"/>
      <c r="E46" s="42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</row>
    <row r="47" spans="2:34" ht="6" customHeight="1" x14ac:dyDescent="0.35">
      <c r="B47" s="186"/>
      <c r="C47" s="187"/>
      <c r="D47" s="201"/>
      <c r="E47" s="52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</row>
    <row r="48" spans="2:34" ht="42.75" customHeight="1" x14ac:dyDescent="0.35">
      <c r="B48" s="202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4"/>
      <c r="AB48" s="205" t="s">
        <v>31</v>
      </c>
      <c r="AC48" s="206"/>
      <c r="AD48" s="206"/>
      <c r="AE48" s="206"/>
      <c r="AF48" s="206"/>
      <c r="AG48" s="206"/>
      <c r="AH48" s="207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28">
        <f>[2]Profesional!I39+[2]Profesional!H82</f>
        <v>0</v>
      </c>
      <c r="AC49" s="229"/>
      <c r="AD49" s="229"/>
      <c r="AE49" s="229"/>
      <c r="AF49" s="229"/>
      <c r="AG49" s="229"/>
      <c r="AH49" s="230"/>
    </row>
    <row r="50" spans="2:34" ht="16.5" customHeight="1" x14ac:dyDescent="0.35">
      <c r="B50" s="59" t="s">
        <v>32</v>
      </c>
      <c r="C50" s="237" t="s">
        <v>33</v>
      </c>
      <c r="D50" s="212"/>
      <c r="E50" s="212"/>
      <c r="F50" s="213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31"/>
      <c r="AC50" s="232"/>
      <c r="AD50" s="232"/>
      <c r="AE50" s="232"/>
      <c r="AF50" s="232"/>
      <c r="AG50" s="232"/>
      <c r="AH50" s="233"/>
    </row>
    <row r="51" spans="2:34" ht="15.75" customHeight="1" x14ac:dyDescent="0.35">
      <c r="B51" s="64"/>
      <c r="C51" s="237" t="s">
        <v>35</v>
      </c>
      <c r="D51" s="212"/>
      <c r="E51" s="212"/>
      <c r="F51" s="213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34"/>
      <c r="AC51" s="235"/>
      <c r="AD51" s="235"/>
      <c r="AE51" s="235"/>
      <c r="AF51" s="235"/>
      <c r="AG51" s="235"/>
      <c r="AH51" s="236"/>
    </row>
    <row r="52" spans="2:34" ht="20.25" customHeight="1" x14ac:dyDescent="0.35">
      <c r="B52" s="70"/>
      <c r="C52" s="211"/>
      <c r="D52" s="212"/>
      <c r="E52" s="212"/>
      <c r="F52" s="213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208">
        <f>[2]Profesional!H125</f>
        <v>2</v>
      </c>
      <c r="AC52" s="209"/>
      <c r="AD52" s="209"/>
      <c r="AE52" s="209"/>
      <c r="AF52" s="209"/>
      <c r="AG52" s="209"/>
      <c r="AH52" s="210"/>
    </row>
    <row r="53" spans="2:34" ht="20.25" customHeight="1" x14ac:dyDescent="0.35">
      <c r="B53" s="70"/>
      <c r="C53" s="211"/>
      <c r="D53" s="212"/>
      <c r="E53" s="212"/>
      <c r="F53" s="213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208">
        <f>[2]Profesional!I182</f>
        <v>0</v>
      </c>
      <c r="AC53" s="209"/>
      <c r="AD53" s="209"/>
      <c r="AE53" s="209"/>
      <c r="AF53" s="209"/>
      <c r="AG53" s="209"/>
      <c r="AH53" s="210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208">
        <f>[2]Profesional!G199+[2]Profesional!G229+[2]Profesional!G245+[2]Profesional!H262</f>
        <v>80</v>
      </c>
      <c r="AC54" s="209"/>
      <c r="AD54" s="209"/>
      <c r="AE54" s="209"/>
      <c r="AF54" s="209"/>
      <c r="AG54" s="209"/>
      <c r="AH54" s="210"/>
    </row>
    <row r="55" spans="2:34" ht="17.25" customHeight="1" x14ac:dyDescent="0.35">
      <c r="B55" s="70"/>
      <c r="C55" s="211"/>
      <c r="D55" s="212"/>
      <c r="E55" s="212"/>
      <c r="F55" s="213"/>
      <c r="G55" s="214">
        <v>5</v>
      </c>
      <c r="H55" s="216" t="s">
        <v>40</v>
      </c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8"/>
      <c r="AB55" s="222">
        <f>SUM(AB49:AH54)</f>
        <v>82</v>
      </c>
      <c r="AC55" s="223"/>
      <c r="AD55" s="223"/>
      <c r="AE55" s="223"/>
      <c r="AF55" s="223"/>
      <c r="AG55" s="223"/>
      <c r="AH55" s="224"/>
    </row>
    <row r="56" spans="2:34" ht="3.75" customHeight="1" x14ac:dyDescent="0.35">
      <c r="B56" s="83"/>
      <c r="C56" s="84"/>
      <c r="D56" s="84"/>
      <c r="E56" s="84"/>
      <c r="F56" s="85"/>
      <c r="G56" s="215"/>
      <c r="H56" s="219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1"/>
      <c r="AB56" s="225"/>
      <c r="AC56" s="226"/>
      <c r="AD56" s="226"/>
      <c r="AE56" s="226"/>
      <c r="AF56" s="226"/>
      <c r="AG56" s="226"/>
      <c r="AH56" s="227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208">
        <f>[2]Pembelajaran!H39</f>
        <v>117</v>
      </c>
      <c r="AC57" s="209"/>
      <c r="AD57" s="209"/>
      <c r="AE57" s="209"/>
      <c r="AF57" s="209"/>
      <c r="AG57" s="209"/>
      <c r="AH57" s="210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208"/>
      <c r="AC58" s="209"/>
      <c r="AD58" s="209"/>
      <c r="AE58" s="209"/>
      <c r="AF58" s="209"/>
      <c r="AG58" s="209"/>
      <c r="AH58" s="210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208">
        <f>[2]Pembelajaran!G104+[2]Pembelajaran!G140</f>
        <v>0</v>
      </c>
      <c r="AC59" s="209"/>
      <c r="AD59" s="209"/>
      <c r="AE59" s="209"/>
      <c r="AF59" s="209"/>
      <c r="AG59" s="209"/>
      <c r="AH59" s="210"/>
    </row>
    <row r="60" spans="2:34" ht="18.75" customHeight="1" x14ac:dyDescent="0.35">
      <c r="B60" s="100"/>
      <c r="C60" s="92"/>
      <c r="D60" s="92"/>
      <c r="E60" s="92"/>
      <c r="F60" s="93"/>
      <c r="G60" s="214">
        <v>8</v>
      </c>
      <c r="H60" s="216" t="s">
        <v>45</v>
      </c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8"/>
      <c r="AB60" s="242">
        <f>SUM(AB57:AH59)</f>
        <v>117</v>
      </c>
      <c r="AC60" s="243"/>
      <c r="AD60" s="243"/>
      <c r="AE60" s="243"/>
      <c r="AF60" s="243"/>
      <c r="AG60" s="243"/>
      <c r="AH60" s="244"/>
    </row>
    <row r="61" spans="2:34" ht="3.75" customHeight="1" x14ac:dyDescent="0.35">
      <c r="B61" s="83"/>
      <c r="C61" s="101"/>
      <c r="D61" s="101"/>
      <c r="E61" s="101"/>
      <c r="F61" s="102"/>
      <c r="G61" s="215"/>
      <c r="H61" s="219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1"/>
      <c r="AB61" s="242"/>
      <c r="AC61" s="243"/>
      <c r="AD61" s="243"/>
      <c r="AE61" s="243"/>
      <c r="AF61" s="243"/>
      <c r="AG61" s="243"/>
      <c r="AH61" s="244"/>
    </row>
    <row r="62" spans="2:34" ht="4.5" customHeight="1" x14ac:dyDescent="0.35">
      <c r="B62" s="53"/>
      <c r="C62" s="54"/>
      <c r="D62" s="54"/>
      <c r="E62" s="54"/>
      <c r="F62" s="55"/>
      <c r="G62" s="245">
        <v>9</v>
      </c>
      <c r="H62" s="247" t="s">
        <v>46</v>
      </c>
      <c r="I62" s="248"/>
      <c r="J62" s="248"/>
      <c r="K62" s="248"/>
      <c r="L62" s="248"/>
      <c r="M62" s="248"/>
      <c r="N62" s="248"/>
      <c r="O62" s="248"/>
      <c r="P62" s="248"/>
      <c r="Q62" s="248"/>
      <c r="R62" s="248"/>
      <c r="S62" s="248"/>
      <c r="T62" s="248"/>
      <c r="U62" s="248"/>
      <c r="V62" s="248"/>
      <c r="W62" s="248"/>
      <c r="X62" s="248"/>
      <c r="Y62" s="248"/>
      <c r="Z62" s="248"/>
      <c r="AA62" s="249"/>
      <c r="AB62" s="253">
        <f>'[2]Pengabdian Masy-Profesi'!I26</f>
        <v>0</v>
      </c>
      <c r="AC62" s="209"/>
      <c r="AD62" s="209"/>
      <c r="AE62" s="209"/>
      <c r="AF62" s="209"/>
      <c r="AG62" s="209"/>
      <c r="AH62" s="210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246"/>
      <c r="H63" s="250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  <c r="X63" s="251"/>
      <c r="Y63" s="251"/>
      <c r="Z63" s="251"/>
      <c r="AA63" s="252"/>
      <c r="AB63" s="208"/>
      <c r="AC63" s="209"/>
      <c r="AD63" s="209"/>
      <c r="AE63" s="209"/>
      <c r="AF63" s="209"/>
      <c r="AG63" s="209"/>
      <c r="AH63" s="210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208">
        <f>'[2]Pengabdian Masy-Profesi'!H54</f>
        <v>0</v>
      </c>
      <c r="AC64" s="209"/>
      <c r="AD64" s="209"/>
      <c r="AE64" s="209"/>
      <c r="AF64" s="209"/>
      <c r="AG64" s="209"/>
      <c r="AH64" s="210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208">
        <f>'[2]Pengabdian Masy-Profesi'!G89</f>
        <v>2</v>
      </c>
      <c r="AC65" s="209"/>
      <c r="AD65" s="209"/>
      <c r="AE65" s="209"/>
      <c r="AF65" s="209"/>
      <c r="AG65" s="209"/>
      <c r="AH65" s="210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208">
        <f>'[2]Pengabdian Masy-Profesi'!G125</f>
        <v>0</v>
      </c>
      <c r="AC66" s="209"/>
      <c r="AD66" s="209"/>
      <c r="AE66" s="209"/>
      <c r="AF66" s="209"/>
      <c r="AG66" s="209"/>
      <c r="AH66" s="210"/>
    </row>
    <row r="67" spans="2:34" ht="15" customHeight="1" x14ac:dyDescent="0.35">
      <c r="B67" s="105"/>
      <c r="C67" s="92"/>
      <c r="D67" s="92"/>
      <c r="E67" s="92"/>
      <c r="F67" s="93"/>
      <c r="G67" s="214">
        <v>13</v>
      </c>
      <c r="H67" s="216" t="s">
        <v>54</v>
      </c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8"/>
      <c r="AB67" s="238">
        <f>SUM(AB62:AH66)</f>
        <v>2</v>
      </c>
      <c r="AC67" s="239"/>
      <c r="AD67" s="239"/>
      <c r="AE67" s="239"/>
      <c r="AF67" s="239"/>
      <c r="AG67" s="239"/>
      <c r="AH67" s="240"/>
    </row>
    <row r="68" spans="2:34" ht="3.75" customHeight="1" x14ac:dyDescent="0.35">
      <c r="B68" s="83"/>
      <c r="C68" s="101"/>
      <c r="D68" s="101"/>
      <c r="E68" s="101"/>
      <c r="F68" s="102"/>
      <c r="G68" s="215"/>
      <c r="H68" s="219"/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1"/>
      <c r="AB68" s="241"/>
      <c r="AC68" s="239"/>
      <c r="AD68" s="239"/>
      <c r="AE68" s="239"/>
      <c r="AF68" s="239"/>
      <c r="AG68" s="239"/>
      <c r="AH68" s="240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208">
        <f>'[2]Publikasi '!J17</f>
        <v>0</v>
      </c>
      <c r="AC69" s="209"/>
      <c r="AD69" s="209"/>
      <c r="AE69" s="209"/>
      <c r="AF69" s="209"/>
      <c r="AG69" s="209"/>
      <c r="AH69" s="210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208">
        <f>'[2]Publikasi '!I45</f>
        <v>0</v>
      </c>
      <c r="AC70" s="209"/>
      <c r="AD70" s="209"/>
      <c r="AE70" s="209"/>
      <c r="AF70" s="209"/>
      <c r="AG70" s="209"/>
      <c r="AH70" s="210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208">
        <f>'[2]Publikasi '!I61</f>
        <v>0</v>
      </c>
      <c r="AC71" s="209"/>
      <c r="AD71" s="209"/>
      <c r="AE71" s="209"/>
      <c r="AF71" s="209"/>
      <c r="AG71" s="209"/>
      <c r="AH71" s="210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208">
        <f>'[2]Publikasi '!G83</f>
        <v>0</v>
      </c>
      <c r="AC72" s="209"/>
      <c r="AD72" s="209"/>
      <c r="AE72" s="209"/>
      <c r="AF72" s="209"/>
      <c r="AG72" s="209"/>
      <c r="AH72" s="210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208">
        <f>'[2]Publikasi '!F100+'[2]Publikasi '!F118+'[2]Publikasi '!F136+'[2]Publikasi '!G154</f>
        <v>0</v>
      </c>
      <c r="AC73" s="209"/>
      <c r="AD73" s="209"/>
      <c r="AE73" s="209"/>
      <c r="AF73" s="209"/>
      <c r="AG73" s="209"/>
      <c r="AH73" s="210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208"/>
      <c r="AC74" s="209"/>
      <c r="AD74" s="209"/>
      <c r="AE74" s="209"/>
      <c r="AF74" s="209"/>
      <c r="AG74" s="209"/>
      <c r="AH74" s="210"/>
    </row>
    <row r="75" spans="2:34" ht="16.5" customHeight="1" x14ac:dyDescent="0.35">
      <c r="B75" s="100"/>
      <c r="C75" s="92"/>
      <c r="D75" s="92"/>
      <c r="E75" s="92"/>
      <c r="F75" s="93"/>
      <c r="G75" s="214">
        <v>19</v>
      </c>
      <c r="H75" s="257" t="s">
        <v>63</v>
      </c>
      <c r="I75" s="258"/>
      <c r="J75" s="258"/>
      <c r="K75" s="258"/>
      <c r="L75" s="258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8"/>
      <c r="X75" s="258"/>
      <c r="Y75" s="258"/>
      <c r="Z75" s="258"/>
      <c r="AA75" s="259"/>
      <c r="AB75" s="260">
        <f>SUM(AB69:AH74)</f>
        <v>0</v>
      </c>
      <c r="AC75" s="261"/>
      <c r="AD75" s="261"/>
      <c r="AE75" s="261"/>
      <c r="AF75" s="261"/>
      <c r="AG75" s="261"/>
      <c r="AH75" s="262"/>
    </row>
    <row r="76" spans="2:34" ht="6" customHeight="1" x14ac:dyDescent="0.35">
      <c r="B76" s="83"/>
      <c r="C76" s="101"/>
      <c r="D76" s="101"/>
      <c r="E76" s="101"/>
      <c r="F76" s="102"/>
      <c r="G76" s="215"/>
      <c r="H76" s="257"/>
      <c r="I76" s="258"/>
      <c r="J76" s="258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58"/>
      <c r="Z76" s="258"/>
      <c r="AA76" s="259"/>
      <c r="AB76" s="263"/>
      <c r="AC76" s="264"/>
      <c r="AD76" s="264"/>
      <c r="AE76" s="264"/>
      <c r="AF76" s="264"/>
      <c r="AG76" s="264"/>
      <c r="AH76" s="265"/>
    </row>
    <row r="77" spans="2:34" ht="6" customHeight="1" x14ac:dyDescent="0.35">
      <c r="B77" s="100"/>
      <c r="C77" s="92"/>
      <c r="D77" s="92"/>
      <c r="E77" s="92"/>
      <c r="F77" s="93"/>
      <c r="G77" s="245">
        <v>20</v>
      </c>
      <c r="H77" s="254" t="s">
        <v>64</v>
      </c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56"/>
      <c r="AB77" s="208">
        <f>'[2]Pengembangan Ilmu'!G18</f>
        <v>0</v>
      </c>
      <c r="AC77" s="209"/>
      <c r="AD77" s="209"/>
      <c r="AE77" s="209"/>
      <c r="AF77" s="209"/>
      <c r="AG77" s="209"/>
      <c r="AH77" s="210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246"/>
      <c r="H78" s="254"/>
      <c r="I78" s="255"/>
      <c r="J78" s="255"/>
      <c r="K78" s="255"/>
      <c r="L78" s="255"/>
      <c r="M78" s="255"/>
      <c r="N78" s="255"/>
      <c r="O78" s="255"/>
      <c r="P78" s="255"/>
      <c r="Q78" s="255"/>
      <c r="R78" s="255"/>
      <c r="S78" s="255"/>
      <c r="T78" s="255"/>
      <c r="U78" s="255"/>
      <c r="V78" s="255"/>
      <c r="W78" s="255"/>
      <c r="X78" s="255"/>
      <c r="Y78" s="255"/>
      <c r="Z78" s="255"/>
      <c r="AA78" s="256"/>
      <c r="AB78" s="208"/>
      <c r="AC78" s="209"/>
      <c r="AD78" s="209"/>
      <c r="AE78" s="209"/>
      <c r="AF78" s="209"/>
      <c r="AG78" s="209"/>
      <c r="AH78" s="210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208">
        <f>'[2]Pengembangan Ilmu'!H44</f>
        <v>0</v>
      </c>
      <c r="AC79" s="209"/>
      <c r="AD79" s="209"/>
      <c r="AE79" s="209"/>
      <c r="AF79" s="209"/>
      <c r="AG79" s="209"/>
      <c r="AH79" s="210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214">
        <v>22</v>
      </c>
      <c r="H80" s="257" t="s">
        <v>69</v>
      </c>
      <c r="I80" s="258"/>
      <c r="J80" s="258"/>
      <c r="K80" s="258"/>
      <c r="L80" s="258"/>
      <c r="M80" s="258"/>
      <c r="N80" s="258"/>
      <c r="O80" s="258"/>
      <c r="P80" s="258"/>
      <c r="Q80" s="258"/>
      <c r="R80" s="258"/>
      <c r="S80" s="258"/>
      <c r="T80" s="258"/>
      <c r="U80" s="258"/>
      <c r="V80" s="258"/>
      <c r="W80" s="258"/>
      <c r="X80" s="258"/>
      <c r="Y80" s="258"/>
      <c r="Z80" s="258"/>
      <c r="AA80" s="259"/>
      <c r="AB80" s="241">
        <f>SUM(AB77:AH79)</f>
        <v>0</v>
      </c>
      <c r="AC80" s="239"/>
      <c r="AD80" s="239"/>
      <c r="AE80" s="239"/>
      <c r="AF80" s="239"/>
      <c r="AG80" s="239"/>
      <c r="AH80" s="240"/>
    </row>
    <row r="81" spans="2:34" ht="6" customHeight="1" x14ac:dyDescent="0.35">
      <c r="B81" s="118"/>
      <c r="C81" s="119"/>
      <c r="D81" s="119"/>
      <c r="E81" s="119"/>
      <c r="F81" s="120"/>
      <c r="G81" s="215"/>
      <c r="H81" s="257"/>
      <c r="I81" s="258"/>
      <c r="J81" s="258"/>
      <c r="K81" s="258"/>
      <c r="L81" s="258"/>
      <c r="M81" s="258"/>
      <c r="N81" s="258"/>
      <c r="O81" s="258"/>
      <c r="P81" s="258"/>
      <c r="Q81" s="258"/>
      <c r="R81" s="258"/>
      <c r="S81" s="258"/>
      <c r="T81" s="258"/>
      <c r="U81" s="258"/>
      <c r="V81" s="258"/>
      <c r="W81" s="258"/>
      <c r="X81" s="258"/>
      <c r="Y81" s="258"/>
      <c r="Z81" s="258"/>
      <c r="AA81" s="259"/>
      <c r="AB81" s="241"/>
      <c r="AC81" s="239"/>
      <c r="AD81" s="239"/>
      <c r="AE81" s="239"/>
      <c r="AF81" s="239"/>
      <c r="AG81" s="239"/>
      <c r="AH81" s="240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270" t="s">
        <v>72</v>
      </c>
      <c r="H83" s="271"/>
      <c r="I83" s="271"/>
      <c r="J83" s="271"/>
      <c r="K83" s="271"/>
      <c r="L83" s="271"/>
      <c r="M83" s="271"/>
      <c r="N83" s="271"/>
      <c r="O83" s="271"/>
      <c r="P83" s="271"/>
      <c r="Q83" s="271"/>
      <c r="R83" s="271"/>
      <c r="S83" s="271"/>
      <c r="T83" s="271"/>
      <c r="U83" s="271"/>
      <c r="V83" s="271"/>
      <c r="W83" s="271"/>
      <c r="X83" s="271"/>
      <c r="Y83" s="271"/>
      <c r="Z83" s="271"/>
      <c r="AA83" s="271"/>
      <c r="AB83" s="271"/>
      <c r="AC83" s="271"/>
      <c r="AD83" s="271"/>
      <c r="AE83" s="271"/>
      <c r="AF83" s="271"/>
      <c r="AG83" s="271"/>
      <c r="AH83" s="272"/>
    </row>
    <row r="84" spans="2:34" ht="15" customHeight="1" x14ac:dyDescent="0.35">
      <c r="B84" s="100"/>
      <c r="C84" s="124" t="s">
        <v>73</v>
      </c>
      <c r="D84" s="92"/>
      <c r="E84" s="92"/>
      <c r="F84" s="93"/>
      <c r="G84" s="270" t="s">
        <v>74</v>
      </c>
      <c r="H84" s="271"/>
      <c r="I84" s="271"/>
      <c r="J84" s="271"/>
      <c r="K84" s="271"/>
      <c r="L84" s="271"/>
      <c r="M84" s="271"/>
      <c r="N84" s="271"/>
      <c r="O84" s="271"/>
      <c r="P84" s="271"/>
      <c r="Q84" s="271"/>
      <c r="R84" s="271"/>
      <c r="S84" s="271"/>
      <c r="T84" s="271"/>
      <c r="U84" s="271"/>
      <c r="V84" s="271"/>
      <c r="W84" s="271"/>
      <c r="X84" s="271"/>
      <c r="Y84" s="271"/>
      <c r="Z84" s="271"/>
      <c r="AA84" s="271"/>
      <c r="AB84" s="271"/>
      <c r="AC84" s="271"/>
      <c r="AD84" s="271"/>
      <c r="AE84" s="271"/>
      <c r="AF84" s="271"/>
      <c r="AG84" s="271"/>
      <c r="AH84" s="272"/>
    </row>
    <row r="85" spans="2:34" ht="15.75" customHeight="1" x14ac:dyDescent="0.35">
      <c r="B85" s="100"/>
      <c r="C85" s="92"/>
      <c r="D85" s="92"/>
      <c r="E85" s="92"/>
      <c r="F85" s="93"/>
      <c r="G85" s="270"/>
      <c r="H85" s="271"/>
      <c r="I85" s="271"/>
      <c r="J85" s="271"/>
      <c r="K85" s="271"/>
      <c r="L85" s="271"/>
      <c r="M85" s="271"/>
      <c r="N85" s="271"/>
      <c r="O85" s="271"/>
      <c r="P85" s="271"/>
      <c r="Q85" s="271"/>
      <c r="R85" s="271"/>
      <c r="S85" s="271"/>
      <c r="T85" s="271"/>
      <c r="U85" s="271"/>
      <c r="V85" s="271"/>
      <c r="W85" s="271"/>
      <c r="X85" s="271"/>
      <c r="Y85" s="271"/>
      <c r="Z85" s="271"/>
      <c r="AA85" s="271"/>
      <c r="AB85" s="271"/>
      <c r="AC85" s="271"/>
      <c r="AD85" s="271"/>
      <c r="AE85" s="271"/>
      <c r="AF85" s="271"/>
      <c r="AG85" s="271"/>
      <c r="AH85" s="272"/>
    </row>
    <row r="86" spans="2:34" ht="15" customHeight="1" x14ac:dyDescent="0.35">
      <c r="B86" s="100"/>
      <c r="C86" s="92"/>
      <c r="D86" s="92"/>
      <c r="E86" s="92"/>
      <c r="F86" s="93"/>
      <c r="G86" s="270"/>
      <c r="H86" s="271"/>
      <c r="I86" s="271"/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271"/>
      <c r="U86" s="271"/>
      <c r="V86" s="271"/>
      <c r="W86" s="271"/>
      <c r="X86" s="271"/>
      <c r="Y86" s="271"/>
      <c r="Z86" s="271"/>
      <c r="AA86" s="271"/>
      <c r="AB86" s="271"/>
      <c r="AC86" s="271"/>
      <c r="AD86" s="271"/>
      <c r="AE86" s="271"/>
      <c r="AF86" s="271"/>
      <c r="AG86" s="271"/>
      <c r="AH86" s="27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273" t="s">
        <v>90</v>
      </c>
      <c r="H88" s="274"/>
      <c r="I88" s="274"/>
      <c r="J88" s="274"/>
      <c r="K88" s="274"/>
      <c r="L88" s="274"/>
      <c r="M88" s="274"/>
      <c r="N88" s="274"/>
      <c r="O88" s="274"/>
      <c r="P88" s="274"/>
      <c r="Q88" s="274"/>
      <c r="R88" s="274"/>
      <c r="S88" s="274"/>
      <c r="T88" s="274"/>
      <c r="U88" s="274"/>
      <c r="V88" s="274"/>
      <c r="W88" s="274"/>
      <c r="X88" s="274"/>
      <c r="Y88" s="274"/>
      <c r="Z88" s="274"/>
      <c r="AA88" s="274"/>
      <c r="AB88" s="274"/>
      <c r="AC88" s="274"/>
      <c r="AD88" s="274"/>
      <c r="AE88" s="274"/>
      <c r="AF88" s="274"/>
      <c r="AG88" s="274"/>
      <c r="AH88" s="27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276"/>
      <c r="O89" s="276"/>
      <c r="P89" s="276"/>
      <c r="Q89" s="276"/>
      <c r="R89" s="276"/>
      <c r="S89" s="276"/>
      <c r="T89" s="276"/>
      <c r="U89" s="276"/>
      <c r="V89" s="276"/>
      <c r="W89" s="276"/>
      <c r="X89" s="129"/>
      <c r="Y89" s="276"/>
      <c r="Z89" s="276"/>
      <c r="AA89" s="276"/>
      <c r="AB89" s="276"/>
      <c r="AC89" s="276"/>
      <c r="AD89" s="276"/>
      <c r="AE89" s="276"/>
      <c r="AF89" s="276"/>
      <c r="AG89" s="276"/>
      <c r="AH89" s="277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77</v>
      </c>
      <c r="H93" s="129"/>
      <c r="I93" s="129"/>
      <c r="J93" s="129"/>
      <c r="K93" s="129"/>
      <c r="L93" s="130"/>
      <c r="M93" s="129"/>
      <c r="N93" s="129" t="s">
        <v>14</v>
      </c>
      <c r="O93" s="129" t="s">
        <v>88</v>
      </c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9"/>
      <c r="I95" s="129"/>
      <c r="J95" s="129"/>
      <c r="K95" s="129"/>
      <c r="L95" s="130"/>
      <c r="M95" s="129"/>
      <c r="N95" s="129" t="s">
        <v>14</v>
      </c>
      <c r="O95" s="129" t="s">
        <v>80</v>
      </c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3"/>
      <c r="E98" s="92"/>
      <c r="F98" s="92"/>
      <c r="G98" s="134" t="s">
        <v>83</v>
      </c>
      <c r="H98" s="135" t="s">
        <v>84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266"/>
      <c r="H100" s="267"/>
      <c r="I100" s="267"/>
      <c r="J100" s="267"/>
      <c r="K100" s="267"/>
      <c r="L100" s="267"/>
      <c r="M100" s="267"/>
      <c r="N100" s="267"/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269"/>
      <c r="O101" s="269"/>
      <c r="P101" s="269"/>
      <c r="Q101" s="269"/>
      <c r="R101" s="269"/>
      <c r="S101" s="269"/>
      <c r="T101" s="269"/>
      <c r="U101" s="269"/>
      <c r="V101" s="269"/>
      <c r="W101" s="269"/>
      <c r="X101" s="139"/>
      <c r="Y101" s="269"/>
      <c r="Z101" s="269"/>
      <c r="AA101" s="269"/>
      <c r="AB101" s="269"/>
      <c r="AC101" s="269"/>
      <c r="AD101" s="269"/>
      <c r="AE101" s="269"/>
      <c r="AF101" s="269"/>
      <c r="AG101" s="269"/>
      <c r="AH101" s="26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2658F-8BDE-4671-AFCF-0B619C1A2BA8}">
  <sheetPr>
    <tabColor theme="1"/>
  </sheetPr>
  <dimension ref="B2:AH158"/>
  <sheetViews>
    <sheetView showGridLines="0" topLeftCell="A73" zoomScale="75" zoomScaleNormal="75" workbookViewId="0">
      <selection activeCell="AN53" sqref="AN53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156"/>
      <c r="C2" s="157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158"/>
      <c r="C3" s="159"/>
      <c r="D3" s="162" t="s">
        <v>0</v>
      </c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4"/>
      <c r="U3" s="165" t="s">
        <v>1</v>
      </c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7"/>
    </row>
    <row r="4" spans="2:34" ht="17.5" x14ac:dyDescent="0.35">
      <c r="B4" s="158"/>
      <c r="C4" s="159"/>
      <c r="D4" s="162" t="s">
        <v>2</v>
      </c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4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158"/>
      <c r="C5" s="159"/>
      <c r="D5" s="168" t="s">
        <v>3</v>
      </c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70"/>
      <c r="U5" s="171" t="s">
        <v>4</v>
      </c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3"/>
    </row>
    <row r="6" spans="2:34" ht="12" customHeight="1" x14ac:dyDescent="0.35">
      <c r="B6" s="158"/>
      <c r="C6" s="159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174" t="s">
        <v>5</v>
      </c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6"/>
    </row>
    <row r="7" spans="2:34" x14ac:dyDescent="0.35">
      <c r="B7" s="158"/>
      <c r="C7" s="159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177">
        <f>'[3]Form P2KB 01'!V7:X8</f>
        <v>2</v>
      </c>
      <c r="W7" s="166"/>
      <c r="X7" s="178"/>
      <c r="Y7" s="146">
        <f>'[3]Form P2KB 01'!Y7:AA8</f>
        <v>0</v>
      </c>
      <c r="Z7" s="147"/>
      <c r="AA7" s="148"/>
      <c r="AB7" s="146">
        <f>'[3]Form P2KB 01'!AB7:AD8</f>
        <v>1</v>
      </c>
      <c r="AC7" s="147"/>
      <c r="AD7" s="148"/>
      <c r="AE7" s="146">
        <f>'[3]Form P2KB 01'!AE7:AG8</f>
        <v>8</v>
      </c>
      <c r="AF7" s="147"/>
      <c r="AG7" s="148"/>
      <c r="AH7" s="14"/>
    </row>
    <row r="8" spans="2:34" ht="7.5" customHeight="1" x14ac:dyDescent="0.35">
      <c r="B8" s="158"/>
      <c r="C8" s="159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179"/>
      <c r="W8" s="180"/>
      <c r="X8" s="181"/>
      <c r="Y8" s="149"/>
      <c r="Z8" s="150"/>
      <c r="AA8" s="151"/>
      <c r="AB8" s="149"/>
      <c r="AC8" s="150"/>
      <c r="AD8" s="151"/>
      <c r="AE8" s="149"/>
      <c r="AF8" s="150"/>
      <c r="AG8" s="151"/>
      <c r="AH8" s="14"/>
    </row>
    <row r="9" spans="2:34" ht="12.75" customHeight="1" x14ac:dyDescent="0.35">
      <c r="B9" s="158"/>
      <c r="C9" s="159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152" t="s">
        <v>9</v>
      </c>
      <c r="W9" s="152"/>
      <c r="X9" s="15"/>
      <c r="Y9" s="152" t="s">
        <v>10</v>
      </c>
      <c r="Z9" s="152"/>
      <c r="AA9" s="15"/>
      <c r="AB9" s="6"/>
      <c r="AC9" s="153" t="s">
        <v>9</v>
      </c>
      <c r="AD9" s="153"/>
      <c r="AE9" s="6"/>
      <c r="AF9" s="153" t="s">
        <v>10</v>
      </c>
      <c r="AG9" s="153"/>
      <c r="AH9" s="7"/>
    </row>
    <row r="10" spans="2:34" ht="13.5" customHeight="1" x14ac:dyDescent="0.35">
      <c r="B10" s="158"/>
      <c r="C10" s="159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'[3]Form P2KB 01'!V10</f>
        <v>0</v>
      </c>
      <c r="W10" s="20">
        <f>'[3]Form P2KB 01'!W10</f>
        <v>1</v>
      </c>
      <c r="X10" s="21"/>
      <c r="Y10" s="20">
        <f>'[3]Form P2KB 01'!Y10</f>
        <v>1</v>
      </c>
      <c r="Z10" s="22">
        <f>'[3]Form P2KB 01'!Z10</f>
        <v>8</v>
      </c>
      <c r="AA10" s="154" t="s">
        <v>12</v>
      </c>
      <c r="AB10" s="155"/>
      <c r="AC10" s="20">
        <f>'[3]Form P2KB 01'!AC10</f>
        <v>1</v>
      </c>
      <c r="AD10" s="20">
        <f>'[3]Form P2KB 01'!AD10</f>
        <v>2</v>
      </c>
      <c r="AE10" s="21"/>
      <c r="AF10" s="20">
        <f>'[3]Form P2KB 01'!AF10</f>
        <v>1</v>
      </c>
      <c r="AG10" s="20">
        <f>'[3]Form P2KB 01'!AG10</f>
        <v>8</v>
      </c>
      <c r="AH10" s="7"/>
    </row>
    <row r="11" spans="2:34" ht="6" customHeight="1" x14ac:dyDescent="0.35">
      <c r="B11" s="160"/>
      <c r="C11" s="161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184" t="s">
        <v>13</v>
      </c>
      <c r="C12" s="185"/>
      <c r="D12" s="197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195"/>
      <c r="C13" s="196"/>
      <c r="D13" s="198"/>
      <c r="E13" s="26"/>
      <c r="F13" s="28">
        <f>'[3]Form P2KB 01'!F13</f>
        <v>1</v>
      </c>
      <c r="G13" s="28">
        <f>'[3]Form P2KB 01'!G13</f>
        <v>2</v>
      </c>
      <c r="H13" s="28">
        <f>'[3]Form P2KB 01'!H13</f>
        <v>2</v>
      </c>
      <c r="I13" s="29">
        <f>'[3]Form P2KB 01'!I13</f>
        <v>3</v>
      </c>
      <c r="J13" s="30"/>
      <c r="K13" s="29">
        <f>'[3]Form P2KB 01'!K13</f>
        <v>2</v>
      </c>
      <c r="L13" s="29">
        <f>'[3]Form P2KB 01'!L13</f>
        <v>6</v>
      </c>
      <c r="M13" s="29">
        <f>'[3]Form P2KB 01'!M13</f>
        <v>0</v>
      </c>
      <c r="N13" s="29">
        <f>'[3]Form P2KB 01'!N13</f>
        <v>5</v>
      </c>
      <c r="O13" s="29">
        <f>'[3]Form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184" t="s">
        <v>15</v>
      </c>
      <c r="C15" s="185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195"/>
      <c r="C16" s="196"/>
      <c r="D16" s="41" t="s">
        <v>14</v>
      </c>
      <c r="E16" s="42"/>
      <c r="F16" s="28">
        <f>'[3]Form P2KB 01'!F16</f>
        <v>1</v>
      </c>
      <c r="G16" s="28">
        <f>'[3]Form P2KB 01'!G16</f>
        <v>0</v>
      </c>
      <c r="H16" s="28">
        <f>'[3]Form P2KB 01'!H16</f>
        <v>1</v>
      </c>
      <c r="I16" s="43"/>
      <c r="J16" s="28">
        <f>'[3]Form P2KB 01'!J16</f>
        <v>1</v>
      </c>
      <c r="K16" s="28">
        <f>'[3]Form P2KB 01'!K16</f>
        <v>9</v>
      </c>
      <c r="L16" s="28">
        <f>'[3]Form P2KB 01'!L16</f>
        <v>9</v>
      </c>
      <c r="M16" s="28">
        <f>'[3]Form P2KB 01'!M16</f>
        <v>8</v>
      </c>
      <c r="N16" s="43"/>
      <c r="O16" s="28">
        <f>'[3]Form P2KB 01'!O16</f>
        <v>0</v>
      </c>
      <c r="P16" s="28">
        <f>'[3]Form P2KB 01'!P16</f>
        <v>3</v>
      </c>
      <c r="Q16" s="28">
        <f>'[3]Form P2KB 01'!Q16</f>
        <v>0</v>
      </c>
      <c r="R16" s="28">
        <f>'[3]Form P2KB 01'!R16</f>
        <v>7</v>
      </c>
      <c r="S16" s="43"/>
      <c r="T16" s="28">
        <f>'[3]Form P2KB 01'!T16</f>
        <v>0</v>
      </c>
      <c r="U16" s="182">
        <f>'[3]Form P2KB 01'!U16:V16</f>
        <v>0</v>
      </c>
      <c r="V16" s="183"/>
      <c r="W16" s="182">
        <f>'[3]Form P2KB 01'!W16:X16</f>
        <v>9</v>
      </c>
      <c r="X16" s="183"/>
      <c r="Y16" s="182">
        <f>'[3]Form P2KB 01'!Y16:Z16</f>
        <v>3</v>
      </c>
      <c r="Z16" s="183"/>
      <c r="AA16" s="182">
        <f>'[3]Form P2KB 01'!AA16:AB16</f>
        <v>6</v>
      </c>
      <c r="AB16" s="183"/>
      <c r="AC16" s="31"/>
      <c r="AD16" s="31"/>
      <c r="AE16" s="31"/>
      <c r="AF16" s="31"/>
      <c r="AG16" s="31"/>
      <c r="AH16" s="31"/>
    </row>
    <row r="17" spans="2:34" ht="6" customHeight="1" x14ac:dyDescent="0.35">
      <c r="B17" s="186"/>
      <c r="C17" s="187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184" t="s">
        <v>16</v>
      </c>
      <c r="C18" s="185"/>
      <c r="D18" s="41"/>
      <c r="E18" s="42"/>
      <c r="F18" s="188" t="str">
        <f>'[3]Form P2KB 01'!F18:AG19</f>
        <v>Dharmawan Witjaksono Hardjowikarto</v>
      </c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45"/>
    </row>
    <row r="19" spans="2:34" ht="15.5" x14ac:dyDescent="0.35">
      <c r="B19" s="186"/>
      <c r="C19" s="187"/>
      <c r="D19" s="34" t="s">
        <v>14</v>
      </c>
      <c r="E19" s="44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46"/>
    </row>
    <row r="20" spans="2:34" ht="6.75" customHeight="1" x14ac:dyDescent="0.35">
      <c r="B20" s="190" t="s">
        <v>17</v>
      </c>
      <c r="C20" s="191"/>
      <c r="D20" s="41"/>
      <c r="E20" s="42"/>
      <c r="F20" s="188" t="str">
        <f>'[3]Form P2KB 01'!F20:AH21</f>
        <v>Jember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</row>
    <row r="21" spans="2:34" x14ac:dyDescent="0.35">
      <c r="B21" s="192"/>
      <c r="C21" s="193"/>
      <c r="D21" s="34" t="s">
        <v>14</v>
      </c>
      <c r="E21" s="44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194">
        <f>'[3]Form P2KB 01'!F22</f>
        <v>20803</v>
      </c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</row>
    <row r="23" spans="2:34" ht="5.25" customHeight="1" x14ac:dyDescent="0.35">
      <c r="B23" s="184" t="s">
        <v>19</v>
      </c>
      <c r="C23" s="185"/>
      <c r="D23" s="41"/>
      <c r="E23" s="42"/>
      <c r="F23" s="188" t="str">
        <f>'[3]Form P2KB 01'!F23:AH24</f>
        <v>Spesialis Penyakit Dalam</v>
      </c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</row>
    <row r="24" spans="2:34" x14ac:dyDescent="0.35">
      <c r="B24" s="186"/>
      <c r="C24" s="187"/>
      <c r="D24" s="34" t="s">
        <v>14</v>
      </c>
      <c r="E24" s="44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</row>
    <row r="25" spans="2:34" ht="6" customHeight="1" x14ac:dyDescent="0.35">
      <c r="B25" s="184" t="s">
        <v>20</v>
      </c>
      <c r="C25" s="185"/>
      <c r="D25" s="41"/>
      <c r="E25" s="42"/>
      <c r="F25" s="199">
        <v>44544</v>
      </c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</row>
    <row r="26" spans="2:34" ht="15" customHeight="1" x14ac:dyDescent="0.35">
      <c r="B26" s="186"/>
      <c r="C26" s="187"/>
      <c r="D26" s="34" t="s">
        <v>14</v>
      </c>
      <c r="E26" s="44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</row>
    <row r="27" spans="2:34" ht="5.25" customHeight="1" x14ac:dyDescent="0.35">
      <c r="B27" s="48"/>
      <c r="C27" s="49"/>
      <c r="D27" s="41"/>
      <c r="E27" s="42"/>
      <c r="F27" s="188" t="str">
        <f>'[3]Form P2KB 01'!F27:AG29</f>
        <v>Villa Cinere Mas, Jl. Uranus III / 11 A</v>
      </c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45"/>
    </row>
    <row r="29" spans="2:34" ht="3" customHeight="1" x14ac:dyDescent="0.35">
      <c r="B29" s="32"/>
      <c r="C29" s="47"/>
      <c r="D29" s="34"/>
      <c r="E29" s="44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46"/>
    </row>
    <row r="30" spans="2:34" ht="19.5" customHeight="1" x14ac:dyDescent="0.35">
      <c r="B30" s="186" t="s">
        <v>22</v>
      </c>
      <c r="C30" s="187"/>
      <c r="D30" s="34" t="s">
        <v>14</v>
      </c>
      <c r="E30" s="44"/>
      <c r="F30" s="189" t="str">
        <f>'[3]Form P2KB 01'!F30:AG30</f>
        <v>Pangkalan Jati</v>
      </c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46"/>
    </row>
    <row r="31" spans="2:34" ht="4.5" customHeight="1" x14ac:dyDescent="0.35">
      <c r="B31" s="184" t="s">
        <v>23</v>
      </c>
      <c r="C31" s="185"/>
      <c r="D31" s="41"/>
      <c r="E31" s="42"/>
      <c r="F31" s="188" t="str">
        <f>'[3]Form P2KB 01'!F31:AH32</f>
        <v>Cinere</v>
      </c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</row>
    <row r="32" spans="2:34" x14ac:dyDescent="0.35">
      <c r="B32" s="186"/>
      <c r="C32" s="187"/>
      <c r="D32" s="34" t="s">
        <v>14</v>
      </c>
      <c r="E32" s="44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</row>
    <row r="33" spans="2:34" ht="6" customHeight="1" x14ac:dyDescent="0.35">
      <c r="B33" s="184" t="s">
        <v>24</v>
      </c>
      <c r="C33" s="185"/>
      <c r="D33" s="41"/>
      <c r="E33" s="42"/>
      <c r="F33" s="188" t="str">
        <f>'[3]Form P2KB 01'!F33:AH34</f>
        <v>Depok</v>
      </c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</row>
    <row r="34" spans="2:34" x14ac:dyDescent="0.35">
      <c r="B34" s="186"/>
      <c r="C34" s="187"/>
      <c r="D34" s="34" t="s">
        <v>14</v>
      </c>
      <c r="E34" s="44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</row>
    <row r="35" spans="2:34" ht="5.25" customHeight="1" x14ac:dyDescent="0.35">
      <c r="B35" s="184" t="s">
        <v>25</v>
      </c>
      <c r="C35" s="185"/>
      <c r="D35" s="41"/>
      <c r="E35" s="42"/>
      <c r="F35" s="188" t="str">
        <f>'[3]Form P2KB 01'!F35:AH36</f>
        <v>Jawa Barat</v>
      </c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</row>
    <row r="36" spans="2:34" x14ac:dyDescent="0.35">
      <c r="B36" s="186"/>
      <c r="C36" s="187"/>
      <c r="D36" s="34" t="s">
        <v>14</v>
      </c>
      <c r="E36" s="44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</row>
    <row r="37" spans="2:34" ht="4.5" customHeight="1" x14ac:dyDescent="0.35">
      <c r="B37" s="184" t="s">
        <v>26</v>
      </c>
      <c r="C37" s="185"/>
      <c r="D37" s="41"/>
      <c r="E37" s="42"/>
      <c r="F37" s="188">
        <f>'[3]Form P2KB 01'!F37:AH38</f>
        <v>12440</v>
      </c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</row>
    <row r="38" spans="2:34" x14ac:dyDescent="0.35">
      <c r="B38" s="186"/>
      <c r="C38" s="187"/>
      <c r="D38" s="34" t="s">
        <v>14</v>
      </c>
      <c r="E38" s="44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</row>
    <row r="39" spans="2:34" ht="5.25" customHeight="1" x14ac:dyDescent="0.35">
      <c r="B39" s="184" t="s">
        <v>27</v>
      </c>
      <c r="C39" s="185"/>
      <c r="D39" s="41"/>
      <c r="E39" s="42"/>
      <c r="F39" s="188">
        <f>'[3]Form P2KB 01'!F39:AH40</f>
        <v>0</v>
      </c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</row>
    <row r="40" spans="2:34" x14ac:dyDescent="0.35">
      <c r="B40" s="186"/>
      <c r="C40" s="187"/>
      <c r="D40" s="34" t="s">
        <v>14</v>
      </c>
      <c r="E40" s="44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</row>
    <row r="41" spans="2:34" ht="6" customHeight="1" x14ac:dyDescent="0.35">
      <c r="B41" s="184" t="s">
        <v>28</v>
      </c>
      <c r="C41" s="185"/>
      <c r="D41" s="41"/>
      <c r="E41" s="42"/>
      <c r="F41" s="188">
        <f>'[3]Form P2KB 01'!F41:AH42</f>
        <v>0</v>
      </c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</row>
    <row r="42" spans="2:34" ht="15.75" customHeight="1" x14ac:dyDescent="0.35">
      <c r="B42" s="186"/>
      <c r="C42" s="187"/>
      <c r="D42" s="34" t="s">
        <v>14</v>
      </c>
      <c r="E42" s="44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</row>
    <row r="43" spans="2:34" ht="6" customHeight="1" x14ac:dyDescent="0.35">
      <c r="B43" s="184" t="s">
        <v>29</v>
      </c>
      <c r="C43" s="185"/>
      <c r="D43" s="41"/>
      <c r="E43" s="42"/>
      <c r="F43" s="188" t="str">
        <f>'[3]Form P2KB 01'!F43:AH44</f>
        <v>0818656592</v>
      </c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</row>
    <row r="44" spans="2:34" x14ac:dyDescent="0.35">
      <c r="B44" s="186"/>
      <c r="C44" s="187"/>
      <c r="D44" s="34" t="s">
        <v>14</v>
      </c>
      <c r="E44" s="44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</row>
    <row r="45" spans="2:34" ht="6" customHeight="1" x14ac:dyDescent="0.35">
      <c r="B45" s="184" t="s">
        <v>30</v>
      </c>
      <c r="C45" s="185"/>
      <c r="D45" s="197" t="s">
        <v>14</v>
      </c>
      <c r="E45" s="42"/>
      <c r="F45" s="188" t="str">
        <f>'[3]Form P2KB 01'!F45:AH47</f>
        <v>dewehardjo@yahoo.com</v>
      </c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</row>
    <row r="46" spans="2:34" x14ac:dyDescent="0.35">
      <c r="B46" s="195"/>
      <c r="C46" s="196"/>
      <c r="D46" s="198"/>
      <c r="E46" s="42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</row>
    <row r="47" spans="2:34" ht="6" customHeight="1" x14ac:dyDescent="0.35">
      <c r="B47" s="186"/>
      <c r="C47" s="187"/>
      <c r="D47" s="201"/>
      <c r="E47" s="52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</row>
    <row r="48" spans="2:34" ht="42.75" customHeight="1" x14ac:dyDescent="0.35">
      <c r="B48" s="202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4"/>
      <c r="AB48" s="205" t="s">
        <v>31</v>
      </c>
      <c r="AC48" s="206"/>
      <c r="AD48" s="206"/>
      <c r="AE48" s="206"/>
      <c r="AF48" s="206"/>
      <c r="AG48" s="206"/>
      <c r="AH48" s="207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28">
        <f>[3]Profesional!I39+[3]Profesional!H82</f>
        <v>4</v>
      </c>
      <c r="AC49" s="229"/>
      <c r="AD49" s="229"/>
      <c r="AE49" s="229"/>
      <c r="AF49" s="229"/>
      <c r="AG49" s="229"/>
      <c r="AH49" s="230"/>
    </row>
    <row r="50" spans="2:34" ht="16.5" customHeight="1" x14ac:dyDescent="0.35">
      <c r="B50" s="59" t="s">
        <v>32</v>
      </c>
      <c r="C50" s="237" t="s">
        <v>33</v>
      </c>
      <c r="D50" s="212"/>
      <c r="E50" s="212"/>
      <c r="F50" s="213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31"/>
      <c r="AC50" s="232"/>
      <c r="AD50" s="232"/>
      <c r="AE50" s="232"/>
      <c r="AF50" s="232"/>
      <c r="AG50" s="232"/>
      <c r="AH50" s="233"/>
    </row>
    <row r="51" spans="2:34" ht="15.75" customHeight="1" x14ac:dyDescent="0.35">
      <c r="B51" s="64"/>
      <c r="C51" s="237" t="s">
        <v>35</v>
      </c>
      <c r="D51" s="212"/>
      <c r="E51" s="212"/>
      <c r="F51" s="213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34"/>
      <c r="AC51" s="235"/>
      <c r="AD51" s="235"/>
      <c r="AE51" s="235"/>
      <c r="AF51" s="235"/>
      <c r="AG51" s="235"/>
      <c r="AH51" s="236"/>
    </row>
    <row r="52" spans="2:34" ht="20.25" customHeight="1" x14ac:dyDescent="0.35">
      <c r="B52" s="70"/>
      <c r="C52" s="211"/>
      <c r="D52" s="212"/>
      <c r="E52" s="212"/>
      <c r="F52" s="213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208">
        <f>[3]Profesional!H125</f>
        <v>2</v>
      </c>
      <c r="AC52" s="209"/>
      <c r="AD52" s="209"/>
      <c r="AE52" s="209"/>
      <c r="AF52" s="209"/>
      <c r="AG52" s="209"/>
      <c r="AH52" s="210"/>
    </row>
    <row r="53" spans="2:34" ht="20.25" customHeight="1" x14ac:dyDescent="0.35">
      <c r="B53" s="70"/>
      <c r="C53" s="211"/>
      <c r="D53" s="212"/>
      <c r="E53" s="212"/>
      <c r="F53" s="213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208">
        <f>[3]Profesional!I182</f>
        <v>0</v>
      </c>
      <c r="AC53" s="209"/>
      <c r="AD53" s="209"/>
      <c r="AE53" s="209"/>
      <c r="AF53" s="209"/>
      <c r="AG53" s="209"/>
      <c r="AH53" s="210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208">
        <f>[3]Profesional!G199+[3]Profesional!G229+[3]Profesional!G245+[3]Profesional!H262</f>
        <v>70</v>
      </c>
      <c r="AC54" s="209"/>
      <c r="AD54" s="209"/>
      <c r="AE54" s="209"/>
      <c r="AF54" s="209"/>
      <c r="AG54" s="209"/>
      <c r="AH54" s="210"/>
    </row>
    <row r="55" spans="2:34" ht="17.25" customHeight="1" x14ac:dyDescent="0.35">
      <c r="B55" s="70"/>
      <c r="C55" s="211"/>
      <c r="D55" s="212"/>
      <c r="E55" s="212"/>
      <c r="F55" s="213"/>
      <c r="G55" s="214">
        <v>5</v>
      </c>
      <c r="H55" s="216" t="s">
        <v>40</v>
      </c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8"/>
      <c r="AB55" s="222">
        <f>SUM(AB49:AH54)</f>
        <v>76</v>
      </c>
      <c r="AC55" s="223"/>
      <c r="AD55" s="223"/>
      <c r="AE55" s="223"/>
      <c r="AF55" s="223"/>
      <c r="AG55" s="223"/>
      <c r="AH55" s="224"/>
    </row>
    <row r="56" spans="2:34" ht="3.75" customHeight="1" x14ac:dyDescent="0.35">
      <c r="B56" s="83"/>
      <c r="C56" s="84"/>
      <c r="D56" s="84"/>
      <c r="E56" s="84"/>
      <c r="F56" s="85"/>
      <c r="G56" s="215"/>
      <c r="H56" s="219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1"/>
      <c r="AB56" s="225"/>
      <c r="AC56" s="226"/>
      <c r="AD56" s="226"/>
      <c r="AE56" s="226"/>
      <c r="AF56" s="226"/>
      <c r="AG56" s="226"/>
      <c r="AH56" s="227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208">
        <f>[3]Pembelajaran!H39</f>
        <v>103</v>
      </c>
      <c r="AC57" s="209"/>
      <c r="AD57" s="209"/>
      <c r="AE57" s="209"/>
      <c r="AF57" s="209"/>
      <c r="AG57" s="209"/>
      <c r="AH57" s="210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208"/>
      <c r="AC58" s="209"/>
      <c r="AD58" s="209"/>
      <c r="AE58" s="209"/>
      <c r="AF58" s="209"/>
      <c r="AG58" s="209"/>
      <c r="AH58" s="210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208">
        <f>[3]Pembelajaran!G104+[3]Pembelajaran!G140</f>
        <v>0</v>
      </c>
      <c r="AC59" s="209"/>
      <c r="AD59" s="209"/>
      <c r="AE59" s="209"/>
      <c r="AF59" s="209"/>
      <c r="AG59" s="209"/>
      <c r="AH59" s="210"/>
    </row>
    <row r="60" spans="2:34" ht="18.75" customHeight="1" x14ac:dyDescent="0.35">
      <c r="B60" s="100"/>
      <c r="C60" s="92"/>
      <c r="D60" s="92"/>
      <c r="E60" s="92"/>
      <c r="F60" s="93"/>
      <c r="G60" s="214">
        <v>8</v>
      </c>
      <c r="H60" s="216" t="s">
        <v>45</v>
      </c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8"/>
      <c r="AB60" s="242">
        <f>SUM(AB57:AH59)</f>
        <v>103</v>
      </c>
      <c r="AC60" s="243"/>
      <c r="AD60" s="243"/>
      <c r="AE60" s="243"/>
      <c r="AF60" s="243"/>
      <c r="AG60" s="243"/>
      <c r="AH60" s="244"/>
    </row>
    <row r="61" spans="2:34" ht="3.75" customHeight="1" x14ac:dyDescent="0.35">
      <c r="B61" s="83"/>
      <c r="C61" s="101"/>
      <c r="D61" s="101"/>
      <c r="E61" s="101"/>
      <c r="F61" s="102"/>
      <c r="G61" s="215"/>
      <c r="H61" s="219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1"/>
      <c r="AB61" s="242"/>
      <c r="AC61" s="243"/>
      <c r="AD61" s="243"/>
      <c r="AE61" s="243"/>
      <c r="AF61" s="243"/>
      <c r="AG61" s="243"/>
      <c r="AH61" s="244"/>
    </row>
    <row r="62" spans="2:34" ht="4.5" customHeight="1" x14ac:dyDescent="0.35">
      <c r="B62" s="53"/>
      <c r="C62" s="54"/>
      <c r="D62" s="54"/>
      <c r="E62" s="54"/>
      <c r="F62" s="55"/>
      <c r="G62" s="245">
        <v>9</v>
      </c>
      <c r="H62" s="247" t="s">
        <v>46</v>
      </c>
      <c r="I62" s="248"/>
      <c r="J62" s="248"/>
      <c r="K62" s="248"/>
      <c r="L62" s="248"/>
      <c r="M62" s="248"/>
      <c r="N62" s="248"/>
      <c r="O62" s="248"/>
      <c r="P62" s="248"/>
      <c r="Q62" s="248"/>
      <c r="R62" s="248"/>
      <c r="S62" s="248"/>
      <c r="T62" s="248"/>
      <c r="U62" s="248"/>
      <c r="V62" s="248"/>
      <c r="W62" s="248"/>
      <c r="X62" s="248"/>
      <c r="Y62" s="248"/>
      <c r="Z62" s="248"/>
      <c r="AA62" s="249"/>
      <c r="AB62" s="253">
        <f>'[3]Pengabdian Masy-Profesi'!I26</f>
        <v>0</v>
      </c>
      <c r="AC62" s="209"/>
      <c r="AD62" s="209"/>
      <c r="AE62" s="209"/>
      <c r="AF62" s="209"/>
      <c r="AG62" s="209"/>
      <c r="AH62" s="210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246"/>
      <c r="H63" s="250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  <c r="X63" s="251"/>
      <c r="Y63" s="251"/>
      <c r="Z63" s="251"/>
      <c r="AA63" s="252"/>
      <c r="AB63" s="208"/>
      <c r="AC63" s="209"/>
      <c r="AD63" s="209"/>
      <c r="AE63" s="209"/>
      <c r="AF63" s="209"/>
      <c r="AG63" s="209"/>
      <c r="AH63" s="210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208">
        <f>'[3]Pengabdian Masy-Profesi'!H54</f>
        <v>0</v>
      </c>
      <c r="AC64" s="209"/>
      <c r="AD64" s="209"/>
      <c r="AE64" s="209"/>
      <c r="AF64" s="209"/>
      <c r="AG64" s="209"/>
      <c r="AH64" s="210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208">
        <f>'[3]Pengabdian Masy-Profesi'!G89</f>
        <v>2</v>
      </c>
      <c r="AC65" s="209"/>
      <c r="AD65" s="209"/>
      <c r="AE65" s="209"/>
      <c r="AF65" s="209"/>
      <c r="AG65" s="209"/>
      <c r="AH65" s="210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208">
        <f>'[3]Pengabdian Masy-Profesi'!G125</f>
        <v>0</v>
      </c>
      <c r="AC66" s="209"/>
      <c r="AD66" s="209"/>
      <c r="AE66" s="209"/>
      <c r="AF66" s="209"/>
      <c r="AG66" s="209"/>
      <c r="AH66" s="210"/>
    </row>
    <row r="67" spans="2:34" ht="15" customHeight="1" x14ac:dyDescent="0.35">
      <c r="B67" s="105"/>
      <c r="C67" s="92"/>
      <c r="D67" s="92"/>
      <c r="E67" s="92"/>
      <c r="F67" s="93"/>
      <c r="G67" s="214">
        <v>13</v>
      </c>
      <c r="H67" s="216" t="s">
        <v>54</v>
      </c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8"/>
      <c r="AB67" s="238">
        <f>SUM(AB62:AH66)</f>
        <v>2</v>
      </c>
      <c r="AC67" s="239"/>
      <c r="AD67" s="239"/>
      <c r="AE67" s="239"/>
      <c r="AF67" s="239"/>
      <c r="AG67" s="239"/>
      <c r="AH67" s="240"/>
    </row>
    <row r="68" spans="2:34" ht="3.75" customHeight="1" x14ac:dyDescent="0.35">
      <c r="B68" s="83"/>
      <c r="C68" s="101"/>
      <c r="D68" s="101"/>
      <c r="E68" s="101"/>
      <c r="F68" s="102"/>
      <c r="G68" s="215"/>
      <c r="H68" s="219"/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1"/>
      <c r="AB68" s="241"/>
      <c r="AC68" s="239"/>
      <c r="AD68" s="239"/>
      <c r="AE68" s="239"/>
      <c r="AF68" s="239"/>
      <c r="AG68" s="239"/>
      <c r="AH68" s="240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208">
        <f>'[3]Publikasi '!J17</f>
        <v>0</v>
      </c>
      <c r="AC69" s="209"/>
      <c r="AD69" s="209"/>
      <c r="AE69" s="209"/>
      <c r="AF69" s="209"/>
      <c r="AG69" s="209"/>
      <c r="AH69" s="210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208">
        <f>'[3]Publikasi '!I45</f>
        <v>0</v>
      </c>
      <c r="AC70" s="209"/>
      <c r="AD70" s="209"/>
      <c r="AE70" s="209"/>
      <c r="AF70" s="209"/>
      <c r="AG70" s="209"/>
      <c r="AH70" s="210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208">
        <f>'[3]Publikasi '!I61</f>
        <v>0</v>
      </c>
      <c r="AC71" s="209"/>
      <c r="AD71" s="209"/>
      <c r="AE71" s="209"/>
      <c r="AF71" s="209"/>
      <c r="AG71" s="209"/>
      <c r="AH71" s="210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208">
        <f>'[3]Publikasi '!G83</f>
        <v>0</v>
      </c>
      <c r="AC72" s="209"/>
      <c r="AD72" s="209"/>
      <c r="AE72" s="209"/>
      <c r="AF72" s="209"/>
      <c r="AG72" s="209"/>
      <c r="AH72" s="210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208">
        <f>'[3]Publikasi '!F100+'[3]Publikasi '!F118+'[3]Publikasi '!F136+'[3]Publikasi '!G154</f>
        <v>0</v>
      </c>
      <c r="AC73" s="209"/>
      <c r="AD73" s="209"/>
      <c r="AE73" s="209"/>
      <c r="AF73" s="209"/>
      <c r="AG73" s="209"/>
      <c r="AH73" s="210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208"/>
      <c r="AC74" s="209"/>
      <c r="AD74" s="209"/>
      <c r="AE74" s="209"/>
      <c r="AF74" s="209"/>
      <c r="AG74" s="209"/>
      <c r="AH74" s="210"/>
    </row>
    <row r="75" spans="2:34" ht="16.5" customHeight="1" x14ac:dyDescent="0.35">
      <c r="B75" s="100"/>
      <c r="C75" s="92"/>
      <c r="D75" s="92"/>
      <c r="E75" s="92"/>
      <c r="F75" s="93"/>
      <c r="G75" s="214">
        <v>19</v>
      </c>
      <c r="H75" s="257" t="s">
        <v>63</v>
      </c>
      <c r="I75" s="258"/>
      <c r="J75" s="258"/>
      <c r="K75" s="258"/>
      <c r="L75" s="258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8"/>
      <c r="X75" s="258"/>
      <c r="Y75" s="258"/>
      <c r="Z75" s="258"/>
      <c r="AA75" s="259"/>
      <c r="AB75" s="260">
        <f>SUM(AB69:AH74)</f>
        <v>0</v>
      </c>
      <c r="AC75" s="261"/>
      <c r="AD75" s="261"/>
      <c r="AE75" s="261"/>
      <c r="AF75" s="261"/>
      <c r="AG75" s="261"/>
      <c r="AH75" s="262"/>
    </row>
    <row r="76" spans="2:34" ht="6" customHeight="1" x14ac:dyDescent="0.35">
      <c r="B76" s="83"/>
      <c r="C76" s="101"/>
      <c r="D76" s="101"/>
      <c r="E76" s="101"/>
      <c r="F76" s="102"/>
      <c r="G76" s="215"/>
      <c r="H76" s="257"/>
      <c r="I76" s="258"/>
      <c r="J76" s="258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58"/>
      <c r="Z76" s="258"/>
      <c r="AA76" s="259"/>
      <c r="AB76" s="263"/>
      <c r="AC76" s="264"/>
      <c r="AD76" s="264"/>
      <c r="AE76" s="264"/>
      <c r="AF76" s="264"/>
      <c r="AG76" s="264"/>
      <c r="AH76" s="265"/>
    </row>
    <row r="77" spans="2:34" ht="6" customHeight="1" x14ac:dyDescent="0.35">
      <c r="B77" s="100"/>
      <c r="C77" s="92"/>
      <c r="D77" s="92"/>
      <c r="E77" s="92"/>
      <c r="F77" s="93"/>
      <c r="G77" s="245">
        <v>20</v>
      </c>
      <c r="H77" s="254" t="s">
        <v>64</v>
      </c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56"/>
      <c r="AB77" s="208">
        <f>'[3]Pengembangan Ilmu'!G18</f>
        <v>0</v>
      </c>
      <c r="AC77" s="209"/>
      <c r="AD77" s="209"/>
      <c r="AE77" s="209"/>
      <c r="AF77" s="209"/>
      <c r="AG77" s="209"/>
      <c r="AH77" s="210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246"/>
      <c r="H78" s="254"/>
      <c r="I78" s="255"/>
      <c r="J78" s="255"/>
      <c r="K78" s="255"/>
      <c r="L78" s="255"/>
      <c r="M78" s="255"/>
      <c r="N78" s="255"/>
      <c r="O78" s="255"/>
      <c r="P78" s="255"/>
      <c r="Q78" s="255"/>
      <c r="R78" s="255"/>
      <c r="S78" s="255"/>
      <c r="T78" s="255"/>
      <c r="U78" s="255"/>
      <c r="V78" s="255"/>
      <c r="W78" s="255"/>
      <c r="X78" s="255"/>
      <c r="Y78" s="255"/>
      <c r="Z78" s="255"/>
      <c r="AA78" s="256"/>
      <c r="AB78" s="208"/>
      <c r="AC78" s="209"/>
      <c r="AD78" s="209"/>
      <c r="AE78" s="209"/>
      <c r="AF78" s="209"/>
      <c r="AG78" s="209"/>
      <c r="AH78" s="210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208">
        <f>'[3]Pengembangan Ilmu'!H44</f>
        <v>0</v>
      </c>
      <c r="AC79" s="209"/>
      <c r="AD79" s="209"/>
      <c r="AE79" s="209"/>
      <c r="AF79" s="209"/>
      <c r="AG79" s="209"/>
      <c r="AH79" s="210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214">
        <v>22</v>
      </c>
      <c r="H80" s="257" t="s">
        <v>69</v>
      </c>
      <c r="I80" s="258"/>
      <c r="J80" s="258"/>
      <c r="K80" s="258"/>
      <c r="L80" s="258"/>
      <c r="M80" s="258"/>
      <c r="N80" s="258"/>
      <c r="O80" s="258"/>
      <c r="P80" s="258"/>
      <c r="Q80" s="258"/>
      <c r="R80" s="258"/>
      <c r="S80" s="258"/>
      <c r="T80" s="258"/>
      <c r="U80" s="258"/>
      <c r="V80" s="258"/>
      <c r="W80" s="258"/>
      <c r="X80" s="258"/>
      <c r="Y80" s="258"/>
      <c r="Z80" s="258"/>
      <c r="AA80" s="259"/>
      <c r="AB80" s="241">
        <f>SUM(AB77:AH79)</f>
        <v>0</v>
      </c>
      <c r="AC80" s="239"/>
      <c r="AD80" s="239"/>
      <c r="AE80" s="239"/>
      <c r="AF80" s="239"/>
      <c r="AG80" s="239"/>
      <c r="AH80" s="240"/>
    </row>
    <row r="81" spans="2:34" ht="6" customHeight="1" x14ac:dyDescent="0.35">
      <c r="B81" s="118"/>
      <c r="C81" s="119"/>
      <c r="D81" s="119"/>
      <c r="E81" s="119"/>
      <c r="F81" s="120"/>
      <c r="G81" s="215"/>
      <c r="H81" s="257"/>
      <c r="I81" s="258"/>
      <c r="J81" s="258"/>
      <c r="K81" s="258"/>
      <c r="L81" s="258"/>
      <c r="M81" s="258"/>
      <c r="N81" s="258"/>
      <c r="O81" s="258"/>
      <c r="P81" s="258"/>
      <c r="Q81" s="258"/>
      <c r="R81" s="258"/>
      <c r="S81" s="258"/>
      <c r="T81" s="258"/>
      <c r="U81" s="258"/>
      <c r="V81" s="258"/>
      <c r="W81" s="258"/>
      <c r="X81" s="258"/>
      <c r="Y81" s="258"/>
      <c r="Z81" s="258"/>
      <c r="AA81" s="259"/>
      <c r="AB81" s="241"/>
      <c r="AC81" s="239"/>
      <c r="AD81" s="239"/>
      <c r="AE81" s="239"/>
      <c r="AF81" s="239"/>
      <c r="AG81" s="239"/>
      <c r="AH81" s="240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270" t="s">
        <v>72</v>
      </c>
      <c r="H83" s="271"/>
      <c r="I83" s="271"/>
      <c r="J83" s="271"/>
      <c r="K83" s="271"/>
      <c r="L83" s="271"/>
      <c r="M83" s="271"/>
      <c r="N83" s="271"/>
      <c r="O83" s="271"/>
      <c r="P83" s="271"/>
      <c r="Q83" s="271"/>
      <c r="R83" s="271"/>
      <c r="S83" s="271"/>
      <c r="T83" s="271"/>
      <c r="U83" s="271"/>
      <c r="V83" s="271"/>
      <c r="W83" s="271"/>
      <c r="X83" s="271"/>
      <c r="Y83" s="271"/>
      <c r="Z83" s="271"/>
      <c r="AA83" s="271"/>
      <c r="AB83" s="271"/>
      <c r="AC83" s="271"/>
      <c r="AD83" s="271"/>
      <c r="AE83" s="271"/>
      <c r="AF83" s="271"/>
      <c r="AG83" s="271"/>
      <c r="AH83" s="272"/>
    </row>
    <row r="84" spans="2:34" ht="15" customHeight="1" x14ac:dyDescent="0.35">
      <c r="B84" s="100"/>
      <c r="C84" s="124" t="s">
        <v>73</v>
      </c>
      <c r="D84" s="92"/>
      <c r="E84" s="92"/>
      <c r="F84" s="93"/>
      <c r="G84" s="270" t="s">
        <v>74</v>
      </c>
      <c r="H84" s="271"/>
      <c r="I84" s="271"/>
      <c r="J84" s="271"/>
      <c r="K84" s="271"/>
      <c r="L84" s="271"/>
      <c r="M84" s="271"/>
      <c r="N84" s="271"/>
      <c r="O84" s="271"/>
      <c r="P84" s="271"/>
      <c r="Q84" s="271"/>
      <c r="R84" s="271"/>
      <c r="S84" s="271"/>
      <c r="T84" s="271"/>
      <c r="U84" s="271"/>
      <c r="V84" s="271"/>
      <c r="W84" s="271"/>
      <c r="X84" s="271"/>
      <c r="Y84" s="271"/>
      <c r="Z84" s="271"/>
      <c r="AA84" s="271"/>
      <c r="AB84" s="271"/>
      <c r="AC84" s="271"/>
      <c r="AD84" s="271"/>
      <c r="AE84" s="271"/>
      <c r="AF84" s="271"/>
      <c r="AG84" s="271"/>
      <c r="AH84" s="272"/>
    </row>
    <row r="85" spans="2:34" ht="15.75" customHeight="1" x14ac:dyDescent="0.35">
      <c r="B85" s="100"/>
      <c r="C85" s="92"/>
      <c r="D85" s="92"/>
      <c r="E85" s="92"/>
      <c r="F85" s="93"/>
      <c r="G85" s="270"/>
      <c r="H85" s="271"/>
      <c r="I85" s="271"/>
      <c r="J85" s="271"/>
      <c r="K85" s="271"/>
      <c r="L85" s="271"/>
      <c r="M85" s="271"/>
      <c r="N85" s="271"/>
      <c r="O85" s="271"/>
      <c r="P85" s="271"/>
      <c r="Q85" s="271"/>
      <c r="R85" s="271"/>
      <c r="S85" s="271"/>
      <c r="T85" s="271"/>
      <c r="U85" s="271"/>
      <c r="V85" s="271"/>
      <c r="W85" s="271"/>
      <c r="X85" s="271"/>
      <c r="Y85" s="271"/>
      <c r="Z85" s="271"/>
      <c r="AA85" s="271"/>
      <c r="AB85" s="271"/>
      <c r="AC85" s="271"/>
      <c r="AD85" s="271"/>
      <c r="AE85" s="271"/>
      <c r="AF85" s="271"/>
      <c r="AG85" s="271"/>
      <c r="AH85" s="272"/>
    </row>
    <row r="86" spans="2:34" ht="15" customHeight="1" x14ac:dyDescent="0.35">
      <c r="B86" s="100"/>
      <c r="C86" s="92"/>
      <c r="D86" s="92"/>
      <c r="E86" s="92"/>
      <c r="F86" s="93"/>
      <c r="G86" s="270"/>
      <c r="H86" s="271"/>
      <c r="I86" s="271"/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271"/>
      <c r="U86" s="271"/>
      <c r="V86" s="271"/>
      <c r="W86" s="271"/>
      <c r="X86" s="271"/>
      <c r="Y86" s="271"/>
      <c r="Z86" s="271"/>
      <c r="AA86" s="271"/>
      <c r="AB86" s="271"/>
      <c r="AC86" s="271"/>
      <c r="AD86" s="271"/>
      <c r="AE86" s="271"/>
      <c r="AF86" s="271"/>
      <c r="AG86" s="271"/>
      <c r="AH86" s="27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273" t="s">
        <v>89</v>
      </c>
      <c r="H88" s="274"/>
      <c r="I88" s="274"/>
      <c r="J88" s="274"/>
      <c r="K88" s="274"/>
      <c r="L88" s="274"/>
      <c r="M88" s="274"/>
      <c r="N88" s="274"/>
      <c r="O88" s="274"/>
      <c r="P88" s="274"/>
      <c r="Q88" s="274"/>
      <c r="R88" s="274"/>
      <c r="S88" s="274"/>
      <c r="T88" s="274"/>
      <c r="U88" s="274"/>
      <c r="V88" s="274"/>
      <c r="W88" s="274"/>
      <c r="X88" s="274"/>
      <c r="Y88" s="274"/>
      <c r="Z88" s="274"/>
      <c r="AA88" s="274"/>
      <c r="AB88" s="274"/>
      <c r="AC88" s="274"/>
      <c r="AD88" s="274"/>
      <c r="AE88" s="274"/>
      <c r="AF88" s="274"/>
      <c r="AG88" s="274"/>
      <c r="AH88" s="27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276"/>
      <c r="O89" s="276"/>
      <c r="P89" s="276"/>
      <c r="Q89" s="276"/>
      <c r="R89" s="276"/>
      <c r="S89" s="276"/>
      <c r="T89" s="276"/>
      <c r="U89" s="276"/>
      <c r="V89" s="276"/>
      <c r="W89" s="276"/>
      <c r="X89" s="129"/>
      <c r="Y89" s="276"/>
      <c r="Z89" s="276"/>
      <c r="AA89" s="276"/>
      <c r="AB89" s="276"/>
      <c r="AC89" s="276"/>
      <c r="AD89" s="276"/>
      <c r="AE89" s="276"/>
      <c r="AF89" s="276"/>
      <c r="AG89" s="276"/>
      <c r="AH89" s="277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77</v>
      </c>
      <c r="H93" s="129"/>
      <c r="I93" s="129"/>
      <c r="J93" s="129"/>
      <c r="K93" s="129"/>
      <c r="L93" s="130"/>
      <c r="M93" s="129"/>
      <c r="N93" s="129" t="s">
        <v>14</v>
      </c>
      <c r="O93" s="129" t="s">
        <v>88</v>
      </c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9"/>
      <c r="I95" s="129"/>
      <c r="J95" s="129"/>
      <c r="K95" s="129"/>
      <c r="L95" s="130"/>
      <c r="M95" s="129"/>
      <c r="N95" s="129" t="s">
        <v>14</v>
      </c>
      <c r="O95" s="129" t="s">
        <v>80</v>
      </c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3"/>
      <c r="E98" s="92"/>
      <c r="F98" s="92"/>
      <c r="G98" s="134" t="s">
        <v>83</v>
      </c>
      <c r="H98" s="135" t="s">
        <v>84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266"/>
      <c r="H100" s="267"/>
      <c r="I100" s="267"/>
      <c r="J100" s="267"/>
      <c r="K100" s="267"/>
      <c r="L100" s="267"/>
      <c r="M100" s="267"/>
      <c r="N100" s="267"/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269"/>
      <c r="O101" s="269"/>
      <c r="P101" s="269"/>
      <c r="Q101" s="269"/>
      <c r="R101" s="269"/>
      <c r="S101" s="269"/>
      <c r="T101" s="269"/>
      <c r="U101" s="269"/>
      <c r="V101" s="269"/>
      <c r="W101" s="269"/>
      <c r="X101" s="139"/>
      <c r="Y101" s="269"/>
      <c r="Z101" s="269"/>
      <c r="AA101" s="269"/>
      <c r="AB101" s="269"/>
      <c r="AC101" s="269"/>
      <c r="AD101" s="269"/>
      <c r="AE101" s="269"/>
      <c r="AF101" s="269"/>
      <c r="AG101" s="269"/>
      <c r="AH101" s="26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E3F84-C0F1-48DC-A181-3285FD92A00F}">
  <sheetPr>
    <tabColor theme="1"/>
  </sheetPr>
  <dimension ref="B2:AH158"/>
  <sheetViews>
    <sheetView showGridLines="0" topLeftCell="A74" zoomScale="75" zoomScaleNormal="75" workbookViewId="0">
      <selection activeCell="AL53" sqref="AL53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156"/>
      <c r="C2" s="157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158"/>
      <c r="C3" s="159"/>
      <c r="D3" s="162" t="s">
        <v>0</v>
      </c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4"/>
      <c r="U3" s="165" t="s">
        <v>1</v>
      </c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7"/>
    </row>
    <row r="4" spans="2:34" ht="17.5" x14ac:dyDescent="0.35">
      <c r="B4" s="158"/>
      <c r="C4" s="159"/>
      <c r="D4" s="162" t="s">
        <v>2</v>
      </c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4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158"/>
      <c r="C5" s="159"/>
      <c r="D5" s="168" t="s">
        <v>3</v>
      </c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70"/>
      <c r="U5" s="171" t="s">
        <v>4</v>
      </c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3"/>
    </row>
    <row r="6" spans="2:34" ht="12" customHeight="1" x14ac:dyDescent="0.35">
      <c r="B6" s="158"/>
      <c r="C6" s="159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174" t="s">
        <v>5</v>
      </c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6"/>
    </row>
    <row r="7" spans="2:34" x14ac:dyDescent="0.35">
      <c r="B7" s="158"/>
      <c r="C7" s="159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177">
        <f>'[4]Form P2KB 01'!V7:X8</f>
        <v>2</v>
      </c>
      <c r="W7" s="166"/>
      <c r="X7" s="178"/>
      <c r="Y7" s="146">
        <f>'[4]Form P2KB 01'!Y7:AA8</f>
        <v>0</v>
      </c>
      <c r="Z7" s="147"/>
      <c r="AA7" s="148"/>
      <c r="AB7" s="146">
        <f>'[4]Form P2KB 01'!AB7:AD8</f>
        <v>1</v>
      </c>
      <c r="AC7" s="147"/>
      <c r="AD7" s="148"/>
      <c r="AE7" s="146">
        <f>'[4]Form P2KB 01'!AE7:AG8</f>
        <v>7</v>
      </c>
      <c r="AF7" s="147"/>
      <c r="AG7" s="148"/>
      <c r="AH7" s="14"/>
    </row>
    <row r="8" spans="2:34" ht="7.5" customHeight="1" x14ac:dyDescent="0.35">
      <c r="B8" s="158"/>
      <c r="C8" s="159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179"/>
      <c r="W8" s="180"/>
      <c r="X8" s="181"/>
      <c r="Y8" s="149"/>
      <c r="Z8" s="150"/>
      <c r="AA8" s="151"/>
      <c r="AB8" s="149"/>
      <c r="AC8" s="150"/>
      <c r="AD8" s="151"/>
      <c r="AE8" s="149"/>
      <c r="AF8" s="150"/>
      <c r="AG8" s="151"/>
      <c r="AH8" s="14"/>
    </row>
    <row r="9" spans="2:34" ht="12.75" customHeight="1" x14ac:dyDescent="0.35">
      <c r="B9" s="158"/>
      <c r="C9" s="159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152" t="s">
        <v>9</v>
      </c>
      <c r="W9" s="152"/>
      <c r="X9" s="15"/>
      <c r="Y9" s="152" t="s">
        <v>10</v>
      </c>
      <c r="Z9" s="152"/>
      <c r="AA9" s="15"/>
      <c r="AB9" s="6"/>
      <c r="AC9" s="153" t="s">
        <v>9</v>
      </c>
      <c r="AD9" s="153"/>
      <c r="AE9" s="6"/>
      <c r="AF9" s="153" t="s">
        <v>10</v>
      </c>
      <c r="AG9" s="153"/>
      <c r="AH9" s="7"/>
    </row>
    <row r="10" spans="2:34" ht="13.5" customHeight="1" x14ac:dyDescent="0.35">
      <c r="B10" s="158"/>
      <c r="C10" s="159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'[4]Form P2KB 01'!V10</f>
        <v>0</v>
      </c>
      <c r="W10" s="20">
        <f>'[4]Form P2KB 01'!W10</f>
        <v>1</v>
      </c>
      <c r="X10" s="21"/>
      <c r="Y10" s="20">
        <f>'[4]Form P2KB 01'!Y10</f>
        <v>1</v>
      </c>
      <c r="Z10" s="22">
        <f>'[4]Form P2KB 01'!Z10</f>
        <v>7</v>
      </c>
      <c r="AA10" s="154" t="s">
        <v>12</v>
      </c>
      <c r="AB10" s="155"/>
      <c r="AC10" s="20">
        <f>'[4]Form P2KB 01'!AC10</f>
        <v>1</v>
      </c>
      <c r="AD10" s="20">
        <f>'[4]Form P2KB 01'!AD10</f>
        <v>2</v>
      </c>
      <c r="AE10" s="21"/>
      <c r="AF10" s="20">
        <f>'[4]Form P2KB 01'!AF10</f>
        <v>1</v>
      </c>
      <c r="AG10" s="20">
        <f>'[4]Form P2KB 01'!AG10</f>
        <v>7</v>
      </c>
      <c r="AH10" s="7"/>
    </row>
    <row r="11" spans="2:34" ht="6" customHeight="1" x14ac:dyDescent="0.35">
      <c r="B11" s="160"/>
      <c r="C11" s="161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184" t="s">
        <v>13</v>
      </c>
      <c r="C12" s="185"/>
      <c r="D12" s="197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195"/>
      <c r="C13" s="196"/>
      <c r="D13" s="198"/>
      <c r="E13" s="26"/>
      <c r="F13" s="28">
        <f>'[4]Form P2KB 01'!F13</f>
        <v>1</v>
      </c>
      <c r="G13" s="28">
        <f>'[4]Form P2KB 01'!G13</f>
        <v>2</v>
      </c>
      <c r="H13" s="28">
        <f>'[4]Form P2KB 01'!H13</f>
        <v>2</v>
      </c>
      <c r="I13" s="29">
        <f>'[4]Form P2KB 01'!I13</f>
        <v>3</v>
      </c>
      <c r="J13" s="30"/>
      <c r="K13" s="29">
        <f>'[4]Form P2KB 01'!K13</f>
        <v>2</v>
      </c>
      <c r="L13" s="29">
        <f>'[4]Form P2KB 01'!L13</f>
        <v>6</v>
      </c>
      <c r="M13" s="29">
        <f>'[4]Form P2KB 01'!M13</f>
        <v>0</v>
      </c>
      <c r="N13" s="29">
        <f>'[4]Form P2KB 01'!N13</f>
        <v>5</v>
      </c>
      <c r="O13" s="29">
        <f>'[4]Form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184" t="s">
        <v>15</v>
      </c>
      <c r="C15" s="185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195"/>
      <c r="C16" s="196"/>
      <c r="D16" s="41" t="s">
        <v>14</v>
      </c>
      <c r="E16" s="42"/>
      <c r="F16" s="28">
        <f>'[4]Form P2KB 01'!F16</f>
        <v>1</v>
      </c>
      <c r="G16" s="28">
        <f>'[4]Form P2KB 01'!G16</f>
        <v>0</v>
      </c>
      <c r="H16" s="28">
        <f>'[4]Form P2KB 01'!H16</f>
        <v>1</v>
      </c>
      <c r="I16" s="43"/>
      <c r="J16" s="28">
        <f>'[4]Form P2KB 01'!J16</f>
        <v>1</v>
      </c>
      <c r="K16" s="28">
        <f>'[4]Form P2KB 01'!K16</f>
        <v>9</v>
      </c>
      <c r="L16" s="28">
        <f>'[4]Form P2KB 01'!L16</f>
        <v>9</v>
      </c>
      <c r="M16" s="28">
        <f>'[4]Form P2KB 01'!M16</f>
        <v>8</v>
      </c>
      <c r="N16" s="43"/>
      <c r="O16" s="28">
        <f>'[4]Form P2KB 01'!O16</f>
        <v>0</v>
      </c>
      <c r="P16" s="28">
        <f>'[4]Form P2KB 01'!P16</f>
        <v>3</v>
      </c>
      <c r="Q16" s="28">
        <f>'[4]Form P2KB 01'!Q16</f>
        <v>0</v>
      </c>
      <c r="R16" s="28">
        <f>'[4]Form P2KB 01'!R16</f>
        <v>7</v>
      </c>
      <c r="S16" s="43"/>
      <c r="T16" s="28">
        <f>'[4]Form P2KB 01'!T16</f>
        <v>0</v>
      </c>
      <c r="U16" s="182">
        <f>'[4]Form P2KB 01'!U16:V16</f>
        <v>0</v>
      </c>
      <c r="V16" s="183"/>
      <c r="W16" s="182">
        <f>'[4]Form P2KB 01'!W16:X16</f>
        <v>9</v>
      </c>
      <c r="X16" s="183"/>
      <c r="Y16" s="182">
        <f>'[4]Form P2KB 01'!Y16:Z16</f>
        <v>3</v>
      </c>
      <c r="Z16" s="183"/>
      <c r="AA16" s="182">
        <f>'[4]Form P2KB 01'!AA16:AB16</f>
        <v>6</v>
      </c>
      <c r="AB16" s="183"/>
      <c r="AC16" s="31"/>
      <c r="AD16" s="31"/>
      <c r="AE16" s="31"/>
      <c r="AF16" s="31"/>
      <c r="AG16" s="31"/>
      <c r="AH16" s="31"/>
    </row>
    <row r="17" spans="2:34" ht="6" customHeight="1" x14ac:dyDescent="0.35">
      <c r="B17" s="186"/>
      <c r="C17" s="187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184" t="s">
        <v>16</v>
      </c>
      <c r="C18" s="185"/>
      <c r="D18" s="41"/>
      <c r="E18" s="42"/>
      <c r="F18" s="188" t="str">
        <f>'[4]Form P2KB 01'!F18:AG19</f>
        <v>Dharmawan Witjaksono Hardjowikarto</v>
      </c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45"/>
    </row>
    <row r="19" spans="2:34" ht="15.5" x14ac:dyDescent="0.35">
      <c r="B19" s="186"/>
      <c r="C19" s="187"/>
      <c r="D19" s="34" t="s">
        <v>14</v>
      </c>
      <c r="E19" s="44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46"/>
    </row>
    <row r="20" spans="2:34" ht="6.75" customHeight="1" x14ac:dyDescent="0.35">
      <c r="B20" s="190" t="s">
        <v>17</v>
      </c>
      <c r="C20" s="191"/>
      <c r="D20" s="41"/>
      <c r="E20" s="42"/>
      <c r="F20" s="188" t="str">
        <f>'[4]Form P2KB 01'!F20:AH21</f>
        <v>Jember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</row>
    <row r="21" spans="2:34" x14ac:dyDescent="0.35">
      <c r="B21" s="192"/>
      <c r="C21" s="193"/>
      <c r="D21" s="34" t="s">
        <v>14</v>
      </c>
      <c r="E21" s="44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194">
        <f>'[4]Form P2KB 01'!F22</f>
        <v>20803</v>
      </c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</row>
    <row r="23" spans="2:34" ht="5.25" customHeight="1" x14ac:dyDescent="0.35">
      <c r="B23" s="184" t="s">
        <v>19</v>
      </c>
      <c r="C23" s="185"/>
      <c r="D23" s="41"/>
      <c r="E23" s="42"/>
      <c r="F23" s="188" t="str">
        <f>'[4]Form P2KB 01'!F23:AH24</f>
        <v>Spesialis Penyakit Dalam</v>
      </c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</row>
    <row r="24" spans="2:34" x14ac:dyDescent="0.35">
      <c r="B24" s="186"/>
      <c r="C24" s="187"/>
      <c r="D24" s="34" t="s">
        <v>14</v>
      </c>
      <c r="E24" s="44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</row>
    <row r="25" spans="2:34" ht="6" customHeight="1" x14ac:dyDescent="0.35">
      <c r="B25" s="184" t="s">
        <v>20</v>
      </c>
      <c r="C25" s="185"/>
      <c r="D25" s="41"/>
      <c r="E25" s="42"/>
      <c r="F25" s="199">
        <v>44544</v>
      </c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</row>
    <row r="26" spans="2:34" ht="15" customHeight="1" x14ac:dyDescent="0.35">
      <c r="B26" s="186"/>
      <c r="C26" s="187"/>
      <c r="D26" s="34" t="s">
        <v>14</v>
      </c>
      <c r="E26" s="44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</row>
    <row r="27" spans="2:34" ht="5.25" customHeight="1" x14ac:dyDescent="0.35">
      <c r="B27" s="48"/>
      <c r="C27" s="49"/>
      <c r="D27" s="41"/>
      <c r="E27" s="42"/>
      <c r="F27" s="188" t="str">
        <f>'[4]Form P2KB 01'!F27:AG29</f>
        <v>Villa Cinere Mas, Jl. Uranus III / 11 A</v>
      </c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45"/>
    </row>
    <row r="29" spans="2:34" ht="3" customHeight="1" x14ac:dyDescent="0.35">
      <c r="B29" s="32"/>
      <c r="C29" s="47"/>
      <c r="D29" s="34"/>
      <c r="E29" s="44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46"/>
    </row>
    <row r="30" spans="2:34" ht="19.5" customHeight="1" x14ac:dyDescent="0.35">
      <c r="B30" s="186" t="s">
        <v>22</v>
      </c>
      <c r="C30" s="187"/>
      <c r="D30" s="34" t="s">
        <v>14</v>
      </c>
      <c r="E30" s="44"/>
      <c r="F30" s="189" t="str">
        <f>'[4]Form P2KB 01'!F30:AG30</f>
        <v>Pangkalan Jati</v>
      </c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46"/>
    </row>
    <row r="31" spans="2:34" ht="4.5" customHeight="1" x14ac:dyDescent="0.35">
      <c r="B31" s="184" t="s">
        <v>23</v>
      </c>
      <c r="C31" s="185"/>
      <c r="D31" s="41"/>
      <c r="E31" s="42"/>
      <c r="F31" s="188" t="str">
        <f>'[4]Form P2KB 01'!F31:AH32</f>
        <v>Cinere</v>
      </c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</row>
    <row r="32" spans="2:34" x14ac:dyDescent="0.35">
      <c r="B32" s="186"/>
      <c r="C32" s="187"/>
      <c r="D32" s="34" t="s">
        <v>14</v>
      </c>
      <c r="E32" s="44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</row>
    <row r="33" spans="2:34" ht="6" customHeight="1" x14ac:dyDescent="0.35">
      <c r="B33" s="184" t="s">
        <v>24</v>
      </c>
      <c r="C33" s="185"/>
      <c r="D33" s="41"/>
      <c r="E33" s="42"/>
      <c r="F33" s="188" t="str">
        <f>'[4]Form P2KB 01'!F33:AH34</f>
        <v>Depok</v>
      </c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</row>
    <row r="34" spans="2:34" x14ac:dyDescent="0.35">
      <c r="B34" s="186"/>
      <c r="C34" s="187"/>
      <c r="D34" s="34" t="s">
        <v>14</v>
      </c>
      <c r="E34" s="44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</row>
    <row r="35" spans="2:34" ht="5.25" customHeight="1" x14ac:dyDescent="0.35">
      <c r="B35" s="184" t="s">
        <v>25</v>
      </c>
      <c r="C35" s="185"/>
      <c r="D35" s="41"/>
      <c r="E35" s="42"/>
      <c r="F35" s="188" t="str">
        <f>'[4]Form P2KB 01'!F35:AH36</f>
        <v>Jawa Barat</v>
      </c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</row>
    <row r="36" spans="2:34" x14ac:dyDescent="0.35">
      <c r="B36" s="186"/>
      <c r="C36" s="187"/>
      <c r="D36" s="34" t="s">
        <v>14</v>
      </c>
      <c r="E36" s="44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</row>
    <row r="37" spans="2:34" ht="4.5" customHeight="1" x14ac:dyDescent="0.35">
      <c r="B37" s="184" t="s">
        <v>26</v>
      </c>
      <c r="C37" s="185"/>
      <c r="D37" s="41"/>
      <c r="E37" s="42"/>
      <c r="F37" s="188">
        <f>'[4]Form P2KB 01'!F37:AH38</f>
        <v>12440</v>
      </c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</row>
    <row r="38" spans="2:34" x14ac:dyDescent="0.35">
      <c r="B38" s="186"/>
      <c r="C38" s="187"/>
      <c r="D38" s="34" t="s">
        <v>14</v>
      </c>
      <c r="E38" s="44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</row>
    <row r="39" spans="2:34" ht="5.25" customHeight="1" x14ac:dyDescent="0.35">
      <c r="B39" s="184" t="s">
        <v>27</v>
      </c>
      <c r="C39" s="185"/>
      <c r="D39" s="41"/>
      <c r="E39" s="42"/>
      <c r="F39" s="188">
        <f>'[4]Form P2KB 01'!F39:AH40</f>
        <v>0</v>
      </c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</row>
    <row r="40" spans="2:34" x14ac:dyDescent="0.35">
      <c r="B40" s="186"/>
      <c r="C40" s="187"/>
      <c r="D40" s="34" t="s">
        <v>14</v>
      </c>
      <c r="E40" s="44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</row>
    <row r="41" spans="2:34" ht="6" customHeight="1" x14ac:dyDescent="0.35">
      <c r="B41" s="184" t="s">
        <v>28</v>
      </c>
      <c r="C41" s="185"/>
      <c r="D41" s="41"/>
      <c r="E41" s="42"/>
      <c r="F41" s="188">
        <f>'[4]Form P2KB 01'!F41:AH42</f>
        <v>0</v>
      </c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</row>
    <row r="42" spans="2:34" ht="15.75" customHeight="1" x14ac:dyDescent="0.35">
      <c r="B42" s="186"/>
      <c r="C42" s="187"/>
      <c r="D42" s="34" t="s">
        <v>14</v>
      </c>
      <c r="E42" s="44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</row>
    <row r="43" spans="2:34" ht="6" customHeight="1" x14ac:dyDescent="0.35">
      <c r="B43" s="184" t="s">
        <v>29</v>
      </c>
      <c r="C43" s="185"/>
      <c r="D43" s="41"/>
      <c r="E43" s="42"/>
      <c r="F43" s="188" t="str">
        <f>'[4]Form P2KB 01'!F43:AH44</f>
        <v>0818656592</v>
      </c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</row>
    <row r="44" spans="2:34" x14ac:dyDescent="0.35">
      <c r="B44" s="186"/>
      <c r="C44" s="187"/>
      <c r="D44" s="34" t="s">
        <v>14</v>
      </c>
      <c r="E44" s="44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</row>
    <row r="45" spans="2:34" ht="6" customHeight="1" x14ac:dyDescent="0.35">
      <c r="B45" s="184" t="s">
        <v>30</v>
      </c>
      <c r="C45" s="185"/>
      <c r="D45" s="197" t="s">
        <v>14</v>
      </c>
      <c r="E45" s="42"/>
      <c r="F45" s="188" t="str">
        <f>'[4]Form P2KB 01'!F45:AH47</f>
        <v>dewehardjo@yahoo.com</v>
      </c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</row>
    <row r="46" spans="2:34" x14ac:dyDescent="0.35">
      <c r="B46" s="195"/>
      <c r="C46" s="196"/>
      <c r="D46" s="198"/>
      <c r="E46" s="42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</row>
    <row r="47" spans="2:34" ht="6" customHeight="1" x14ac:dyDescent="0.35">
      <c r="B47" s="186"/>
      <c r="C47" s="187"/>
      <c r="D47" s="201"/>
      <c r="E47" s="52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</row>
    <row r="48" spans="2:34" ht="42.75" customHeight="1" x14ac:dyDescent="0.35">
      <c r="B48" s="202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4"/>
      <c r="AB48" s="205" t="s">
        <v>31</v>
      </c>
      <c r="AC48" s="206"/>
      <c r="AD48" s="206"/>
      <c r="AE48" s="206"/>
      <c r="AF48" s="206"/>
      <c r="AG48" s="206"/>
      <c r="AH48" s="207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28">
        <f>[4]Profesional!I39+[4]Profesional!H82</f>
        <v>2</v>
      </c>
      <c r="AC49" s="229"/>
      <c r="AD49" s="229"/>
      <c r="AE49" s="229"/>
      <c r="AF49" s="229"/>
      <c r="AG49" s="229"/>
      <c r="AH49" s="230"/>
    </row>
    <row r="50" spans="2:34" ht="16.5" customHeight="1" x14ac:dyDescent="0.35">
      <c r="B50" s="59" t="s">
        <v>32</v>
      </c>
      <c r="C50" s="237" t="s">
        <v>33</v>
      </c>
      <c r="D50" s="212"/>
      <c r="E50" s="212"/>
      <c r="F50" s="213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31"/>
      <c r="AC50" s="232"/>
      <c r="AD50" s="232"/>
      <c r="AE50" s="232"/>
      <c r="AF50" s="232"/>
      <c r="AG50" s="232"/>
      <c r="AH50" s="233"/>
    </row>
    <row r="51" spans="2:34" ht="15.75" customHeight="1" x14ac:dyDescent="0.35">
      <c r="B51" s="64"/>
      <c r="C51" s="237" t="s">
        <v>35</v>
      </c>
      <c r="D51" s="212"/>
      <c r="E51" s="212"/>
      <c r="F51" s="213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34"/>
      <c r="AC51" s="235"/>
      <c r="AD51" s="235"/>
      <c r="AE51" s="235"/>
      <c r="AF51" s="235"/>
      <c r="AG51" s="235"/>
      <c r="AH51" s="236"/>
    </row>
    <row r="52" spans="2:34" ht="20.25" customHeight="1" x14ac:dyDescent="0.35">
      <c r="B52" s="70"/>
      <c r="C52" s="211"/>
      <c r="D52" s="212"/>
      <c r="E52" s="212"/>
      <c r="F52" s="213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208">
        <f>[4]Profesional!H125</f>
        <v>2</v>
      </c>
      <c r="AC52" s="209"/>
      <c r="AD52" s="209"/>
      <c r="AE52" s="209"/>
      <c r="AF52" s="209"/>
      <c r="AG52" s="209"/>
      <c r="AH52" s="210"/>
    </row>
    <row r="53" spans="2:34" ht="20.25" customHeight="1" x14ac:dyDescent="0.35">
      <c r="B53" s="70"/>
      <c r="C53" s="211"/>
      <c r="D53" s="212"/>
      <c r="E53" s="212"/>
      <c r="F53" s="213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208">
        <f>[4]Profesional!I182</f>
        <v>0</v>
      </c>
      <c r="AC53" s="209"/>
      <c r="AD53" s="209"/>
      <c r="AE53" s="209"/>
      <c r="AF53" s="209"/>
      <c r="AG53" s="209"/>
      <c r="AH53" s="210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208">
        <f>[4]Profesional!G199+[4]Profesional!G229+[4]Profesional!G245+[4]Profesional!H262</f>
        <v>70</v>
      </c>
      <c r="AC54" s="209"/>
      <c r="AD54" s="209"/>
      <c r="AE54" s="209"/>
      <c r="AF54" s="209"/>
      <c r="AG54" s="209"/>
      <c r="AH54" s="210"/>
    </row>
    <row r="55" spans="2:34" ht="17.25" customHeight="1" x14ac:dyDescent="0.35">
      <c r="B55" s="70"/>
      <c r="C55" s="211"/>
      <c r="D55" s="212"/>
      <c r="E55" s="212"/>
      <c r="F55" s="213"/>
      <c r="G55" s="214">
        <v>5</v>
      </c>
      <c r="H55" s="216" t="s">
        <v>40</v>
      </c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8"/>
      <c r="AB55" s="222">
        <f>SUM(AB49:AH54)</f>
        <v>74</v>
      </c>
      <c r="AC55" s="223"/>
      <c r="AD55" s="223"/>
      <c r="AE55" s="223"/>
      <c r="AF55" s="223"/>
      <c r="AG55" s="223"/>
      <c r="AH55" s="224"/>
    </row>
    <row r="56" spans="2:34" ht="3.75" customHeight="1" x14ac:dyDescent="0.35">
      <c r="B56" s="83"/>
      <c r="C56" s="84"/>
      <c r="D56" s="84"/>
      <c r="E56" s="84"/>
      <c r="F56" s="85"/>
      <c r="G56" s="215"/>
      <c r="H56" s="219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1"/>
      <c r="AB56" s="225"/>
      <c r="AC56" s="226"/>
      <c r="AD56" s="226"/>
      <c r="AE56" s="226"/>
      <c r="AF56" s="226"/>
      <c r="AG56" s="226"/>
      <c r="AH56" s="227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208">
        <f>[4]Pembelajaran!H39</f>
        <v>76</v>
      </c>
      <c r="AC57" s="209"/>
      <c r="AD57" s="209"/>
      <c r="AE57" s="209"/>
      <c r="AF57" s="209"/>
      <c r="AG57" s="209"/>
      <c r="AH57" s="210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208"/>
      <c r="AC58" s="209"/>
      <c r="AD58" s="209"/>
      <c r="AE58" s="209"/>
      <c r="AF58" s="209"/>
      <c r="AG58" s="209"/>
      <c r="AH58" s="210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208">
        <f>[4]Pembelajaran!G104+[4]Pembelajaran!G140</f>
        <v>0</v>
      </c>
      <c r="AC59" s="209"/>
      <c r="AD59" s="209"/>
      <c r="AE59" s="209"/>
      <c r="AF59" s="209"/>
      <c r="AG59" s="209"/>
      <c r="AH59" s="210"/>
    </row>
    <row r="60" spans="2:34" ht="18.75" customHeight="1" x14ac:dyDescent="0.35">
      <c r="B60" s="100"/>
      <c r="C60" s="92"/>
      <c r="D60" s="92"/>
      <c r="E60" s="92"/>
      <c r="F60" s="93"/>
      <c r="G60" s="214">
        <v>8</v>
      </c>
      <c r="H60" s="216" t="s">
        <v>45</v>
      </c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8"/>
      <c r="AB60" s="242">
        <f>SUM(AB57:AH59)</f>
        <v>76</v>
      </c>
      <c r="AC60" s="243"/>
      <c r="AD60" s="243"/>
      <c r="AE60" s="243"/>
      <c r="AF60" s="243"/>
      <c r="AG60" s="243"/>
      <c r="AH60" s="244"/>
    </row>
    <row r="61" spans="2:34" ht="3.75" customHeight="1" x14ac:dyDescent="0.35">
      <c r="B61" s="83"/>
      <c r="C61" s="101"/>
      <c r="D61" s="101"/>
      <c r="E61" s="101"/>
      <c r="F61" s="102"/>
      <c r="G61" s="215"/>
      <c r="H61" s="219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1"/>
      <c r="AB61" s="242"/>
      <c r="AC61" s="243"/>
      <c r="AD61" s="243"/>
      <c r="AE61" s="243"/>
      <c r="AF61" s="243"/>
      <c r="AG61" s="243"/>
      <c r="AH61" s="244"/>
    </row>
    <row r="62" spans="2:34" ht="4.5" customHeight="1" x14ac:dyDescent="0.35">
      <c r="B62" s="53"/>
      <c r="C62" s="54"/>
      <c r="D62" s="54"/>
      <c r="E62" s="54"/>
      <c r="F62" s="55"/>
      <c r="G62" s="245">
        <v>9</v>
      </c>
      <c r="H62" s="247" t="s">
        <v>46</v>
      </c>
      <c r="I62" s="248"/>
      <c r="J62" s="248"/>
      <c r="K62" s="248"/>
      <c r="L62" s="248"/>
      <c r="M62" s="248"/>
      <c r="N62" s="248"/>
      <c r="O62" s="248"/>
      <c r="P62" s="248"/>
      <c r="Q62" s="248"/>
      <c r="R62" s="248"/>
      <c r="S62" s="248"/>
      <c r="T62" s="248"/>
      <c r="U62" s="248"/>
      <c r="V62" s="248"/>
      <c r="W62" s="248"/>
      <c r="X62" s="248"/>
      <c r="Y62" s="248"/>
      <c r="Z62" s="248"/>
      <c r="AA62" s="249"/>
      <c r="AB62" s="253">
        <f>'[4]Pengabdian Masy-Profesi'!I26</f>
        <v>0</v>
      </c>
      <c r="AC62" s="209"/>
      <c r="AD62" s="209"/>
      <c r="AE62" s="209"/>
      <c r="AF62" s="209"/>
      <c r="AG62" s="209"/>
      <c r="AH62" s="210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246"/>
      <c r="H63" s="250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  <c r="X63" s="251"/>
      <c r="Y63" s="251"/>
      <c r="Z63" s="251"/>
      <c r="AA63" s="252"/>
      <c r="AB63" s="208"/>
      <c r="AC63" s="209"/>
      <c r="AD63" s="209"/>
      <c r="AE63" s="209"/>
      <c r="AF63" s="209"/>
      <c r="AG63" s="209"/>
      <c r="AH63" s="210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208">
        <f>'[4]Pengabdian Masy-Profesi'!H54</f>
        <v>0</v>
      </c>
      <c r="AC64" s="209"/>
      <c r="AD64" s="209"/>
      <c r="AE64" s="209"/>
      <c r="AF64" s="209"/>
      <c r="AG64" s="209"/>
      <c r="AH64" s="210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208">
        <f>'[4]Pengabdian Masy-Profesi'!G89</f>
        <v>2</v>
      </c>
      <c r="AC65" s="209"/>
      <c r="AD65" s="209"/>
      <c r="AE65" s="209"/>
      <c r="AF65" s="209"/>
      <c r="AG65" s="209"/>
      <c r="AH65" s="210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208">
        <f>'[4]Pengabdian Masy-Profesi'!G125</f>
        <v>0</v>
      </c>
      <c r="AC66" s="209"/>
      <c r="AD66" s="209"/>
      <c r="AE66" s="209"/>
      <c r="AF66" s="209"/>
      <c r="AG66" s="209"/>
      <c r="AH66" s="210"/>
    </row>
    <row r="67" spans="2:34" ht="15" customHeight="1" x14ac:dyDescent="0.35">
      <c r="B67" s="105"/>
      <c r="C67" s="92"/>
      <c r="D67" s="92"/>
      <c r="E67" s="92"/>
      <c r="F67" s="93"/>
      <c r="G67" s="214">
        <v>13</v>
      </c>
      <c r="H67" s="216" t="s">
        <v>54</v>
      </c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8"/>
      <c r="AB67" s="238">
        <f>SUM(AB62:AH66)</f>
        <v>2</v>
      </c>
      <c r="AC67" s="239"/>
      <c r="AD67" s="239"/>
      <c r="AE67" s="239"/>
      <c r="AF67" s="239"/>
      <c r="AG67" s="239"/>
      <c r="AH67" s="240"/>
    </row>
    <row r="68" spans="2:34" ht="3.75" customHeight="1" x14ac:dyDescent="0.35">
      <c r="B68" s="83"/>
      <c r="C68" s="101"/>
      <c r="D68" s="101"/>
      <c r="E68" s="101"/>
      <c r="F68" s="102"/>
      <c r="G68" s="215"/>
      <c r="H68" s="219"/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1"/>
      <c r="AB68" s="241"/>
      <c r="AC68" s="239"/>
      <c r="AD68" s="239"/>
      <c r="AE68" s="239"/>
      <c r="AF68" s="239"/>
      <c r="AG68" s="239"/>
      <c r="AH68" s="240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208">
        <f>'[4]Publikasi '!J17</f>
        <v>0</v>
      </c>
      <c r="AC69" s="209"/>
      <c r="AD69" s="209"/>
      <c r="AE69" s="209"/>
      <c r="AF69" s="209"/>
      <c r="AG69" s="209"/>
      <c r="AH69" s="210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208">
        <f>'[4]Publikasi '!I45</f>
        <v>0</v>
      </c>
      <c r="AC70" s="209"/>
      <c r="AD70" s="209"/>
      <c r="AE70" s="209"/>
      <c r="AF70" s="209"/>
      <c r="AG70" s="209"/>
      <c r="AH70" s="210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208">
        <f>'[4]Publikasi '!I61</f>
        <v>0</v>
      </c>
      <c r="AC71" s="209"/>
      <c r="AD71" s="209"/>
      <c r="AE71" s="209"/>
      <c r="AF71" s="209"/>
      <c r="AG71" s="209"/>
      <c r="AH71" s="210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208">
        <f>'[4]Publikasi '!G83</f>
        <v>0</v>
      </c>
      <c r="AC72" s="209"/>
      <c r="AD72" s="209"/>
      <c r="AE72" s="209"/>
      <c r="AF72" s="209"/>
      <c r="AG72" s="209"/>
      <c r="AH72" s="210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208">
        <f>'[4]Publikasi '!F100+'[4]Publikasi '!F118+'[4]Publikasi '!F136+'[4]Publikasi '!G154</f>
        <v>0</v>
      </c>
      <c r="AC73" s="209"/>
      <c r="AD73" s="209"/>
      <c r="AE73" s="209"/>
      <c r="AF73" s="209"/>
      <c r="AG73" s="209"/>
      <c r="AH73" s="210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208"/>
      <c r="AC74" s="209"/>
      <c r="AD74" s="209"/>
      <c r="AE74" s="209"/>
      <c r="AF74" s="209"/>
      <c r="AG74" s="209"/>
      <c r="AH74" s="210"/>
    </row>
    <row r="75" spans="2:34" ht="16.5" customHeight="1" x14ac:dyDescent="0.35">
      <c r="B75" s="100"/>
      <c r="C75" s="92"/>
      <c r="D75" s="92"/>
      <c r="E75" s="92"/>
      <c r="F75" s="93"/>
      <c r="G75" s="214">
        <v>19</v>
      </c>
      <c r="H75" s="257" t="s">
        <v>63</v>
      </c>
      <c r="I75" s="258"/>
      <c r="J75" s="258"/>
      <c r="K75" s="258"/>
      <c r="L75" s="258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8"/>
      <c r="X75" s="258"/>
      <c r="Y75" s="258"/>
      <c r="Z75" s="258"/>
      <c r="AA75" s="259"/>
      <c r="AB75" s="260">
        <f>SUM(AB69:AH74)</f>
        <v>0</v>
      </c>
      <c r="AC75" s="261"/>
      <c r="AD75" s="261"/>
      <c r="AE75" s="261"/>
      <c r="AF75" s="261"/>
      <c r="AG75" s="261"/>
      <c r="AH75" s="262"/>
    </row>
    <row r="76" spans="2:34" ht="6" customHeight="1" x14ac:dyDescent="0.35">
      <c r="B76" s="83"/>
      <c r="C76" s="101"/>
      <c r="D76" s="101"/>
      <c r="E76" s="101"/>
      <c r="F76" s="102"/>
      <c r="G76" s="215"/>
      <c r="H76" s="257"/>
      <c r="I76" s="258"/>
      <c r="J76" s="258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58"/>
      <c r="Z76" s="258"/>
      <c r="AA76" s="259"/>
      <c r="AB76" s="263"/>
      <c r="AC76" s="264"/>
      <c r="AD76" s="264"/>
      <c r="AE76" s="264"/>
      <c r="AF76" s="264"/>
      <c r="AG76" s="264"/>
      <c r="AH76" s="265"/>
    </row>
    <row r="77" spans="2:34" ht="6" customHeight="1" x14ac:dyDescent="0.35">
      <c r="B77" s="100"/>
      <c r="C77" s="92"/>
      <c r="D77" s="92"/>
      <c r="E77" s="92"/>
      <c r="F77" s="93"/>
      <c r="G77" s="245">
        <v>20</v>
      </c>
      <c r="H77" s="254" t="s">
        <v>64</v>
      </c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56"/>
      <c r="AB77" s="208">
        <f>'[4]Pengembangan Ilmu'!G18</f>
        <v>0</v>
      </c>
      <c r="AC77" s="209"/>
      <c r="AD77" s="209"/>
      <c r="AE77" s="209"/>
      <c r="AF77" s="209"/>
      <c r="AG77" s="209"/>
      <c r="AH77" s="210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246"/>
      <c r="H78" s="254"/>
      <c r="I78" s="255"/>
      <c r="J78" s="255"/>
      <c r="K78" s="255"/>
      <c r="L78" s="255"/>
      <c r="M78" s="255"/>
      <c r="N78" s="255"/>
      <c r="O78" s="255"/>
      <c r="P78" s="255"/>
      <c r="Q78" s="255"/>
      <c r="R78" s="255"/>
      <c r="S78" s="255"/>
      <c r="T78" s="255"/>
      <c r="U78" s="255"/>
      <c r="V78" s="255"/>
      <c r="W78" s="255"/>
      <c r="X78" s="255"/>
      <c r="Y78" s="255"/>
      <c r="Z78" s="255"/>
      <c r="AA78" s="256"/>
      <c r="AB78" s="208"/>
      <c r="AC78" s="209"/>
      <c r="AD78" s="209"/>
      <c r="AE78" s="209"/>
      <c r="AF78" s="209"/>
      <c r="AG78" s="209"/>
      <c r="AH78" s="210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208">
        <f>'[4]Pengembangan Ilmu'!H44</f>
        <v>0</v>
      </c>
      <c r="AC79" s="209"/>
      <c r="AD79" s="209"/>
      <c r="AE79" s="209"/>
      <c r="AF79" s="209"/>
      <c r="AG79" s="209"/>
      <c r="AH79" s="210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214">
        <v>22</v>
      </c>
      <c r="H80" s="257" t="s">
        <v>69</v>
      </c>
      <c r="I80" s="258"/>
      <c r="J80" s="258"/>
      <c r="K80" s="258"/>
      <c r="L80" s="258"/>
      <c r="M80" s="258"/>
      <c r="N80" s="258"/>
      <c r="O80" s="258"/>
      <c r="P80" s="258"/>
      <c r="Q80" s="258"/>
      <c r="R80" s="258"/>
      <c r="S80" s="258"/>
      <c r="T80" s="258"/>
      <c r="U80" s="258"/>
      <c r="V80" s="258"/>
      <c r="W80" s="258"/>
      <c r="X80" s="258"/>
      <c r="Y80" s="258"/>
      <c r="Z80" s="258"/>
      <c r="AA80" s="259"/>
      <c r="AB80" s="241">
        <f>SUM(AB77:AH79)</f>
        <v>0</v>
      </c>
      <c r="AC80" s="239"/>
      <c r="AD80" s="239"/>
      <c r="AE80" s="239"/>
      <c r="AF80" s="239"/>
      <c r="AG80" s="239"/>
      <c r="AH80" s="240"/>
    </row>
    <row r="81" spans="2:34" ht="6" customHeight="1" x14ac:dyDescent="0.35">
      <c r="B81" s="118"/>
      <c r="C81" s="119"/>
      <c r="D81" s="119"/>
      <c r="E81" s="119"/>
      <c r="F81" s="120"/>
      <c r="G81" s="215"/>
      <c r="H81" s="257"/>
      <c r="I81" s="258"/>
      <c r="J81" s="258"/>
      <c r="K81" s="258"/>
      <c r="L81" s="258"/>
      <c r="M81" s="258"/>
      <c r="N81" s="258"/>
      <c r="O81" s="258"/>
      <c r="P81" s="258"/>
      <c r="Q81" s="258"/>
      <c r="R81" s="258"/>
      <c r="S81" s="258"/>
      <c r="T81" s="258"/>
      <c r="U81" s="258"/>
      <c r="V81" s="258"/>
      <c r="W81" s="258"/>
      <c r="X81" s="258"/>
      <c r="Y81" s="258"/>
      <c r="Z81" s="258"/>
      <c r="AA81" s="259"/>
      <c r="AB81" s="241"/>
      <c r="AC81" s="239"/>
      <c r="AD81" s="239"/>
      <c r="AE81" s="239"/>
      <c r="AF81" s="239"/>
      <c r="AG81" s="239"/>
      <c r="AH81" s="240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270" t="s">
        <v>72</v>
      </c>
      <c r="H83" s="271"/>
      <c r="I83" s="271"/>
      <c r="J83" s="271"/>
      <c r="K83" s="271"/>
      <c r="L83" s="271"/>
      <c r="M83" s="271"/>
      <c r="N83" s="271"/>
      <c r="O83" s="271"/>
      <c r="P83" s="271"/>
      <c r="Q83" s="271"/>
      <c r="R83" s="271"/>
      <c r="S83" s="271"/>
      <c r="T83" s="271"/>
      <c r="U83" s="271"/>
      <c r="V83" s="271"/>
      <c r="W83" s="271"/>
      <c r="X83" s="271"/>
      <c r="Y83" s="271"/>
      <c r="Z83" s="271"/>
      <c r="AA83" s="271"/>
      <c r="AB83" s="271"/>
      <c r="AC83" s="271"/>
      <c r="AD83" s="271"/>
      <c r="AE83" s="271"/>
      <c r="AF83" s="271"/>
      <c r="AG83" s="271"/>
      <c r="AH83" s="272"/>
    </row>
    <row r="84" spans="2:34" ht="15" customHeight="1" x14ac:dyDescent="0.35">
      <c r="B84" s="100"/>
      <c r="C84" s="124" t="s">
        <v>73</v>
      </c>
      <c r="D84" s="92"/>
      <c r="E84" s="92"/>
      <c r="F84" s="93"/>
      <c r="G84" s="270" t="s">
        <v>74</v>
      </c>
      <c r="H84" s="271"/>
      <c r="I84" s="271"/>
      <c r="J84" s="271"/>
      <c r="K84" s="271"/>
      <c r="L84" s="271"/>
      <c r="M84" s="271"/>
      <c r="N84" s="271"/>
      <c r="O84" s="271"/>
      <c r="P84" s="271"/>
      <c r="Q84" s="271"/>
      <c r="R84" s="271"/>
      <c r="S84" s="271"/>
      <c r="T84" s="271"/>
      <c r="U84" s="271"/>
      <c r="V84" s="271"/>
      <c r="W84" s="271"/>
      <c r="X84" s="271"/>
      <c r="Y84" s="271"/>
      <c r="Z84" s="271"/>
      <c r="AA84" s="271"/>
      <c r="AB84" s="271"/>
      <c r="AC84" s="271"/>
      <c r="AD84" s="271"/>
      <c r="AE84" s="271"/>
      <c r="AF84" s="271"/>
      <c r="AG84" s="271"/>
      <c r="AH84" s="272"/>
    </row>
    <row r="85" spans="2:34" ht="15.75" customHeight="1" x14ac:dyDescent="0.35">
      <c r="B85" s="100"/>
      <c r="C85" s="92"/>
      <c r="D85" s="92"/>
      <c r="E85" s="92"/>
      <c r="F85" s="93"/>
      <c r="G85" s="270"/>
      <c r="H85" s="271"/>
      <c r="I85" s="271"/>
      <c r="J85" s="271"/>
      <c r="K85" s="271"/>
      <c r="L85" s="271"/>
      <c r="M85" s="271"/>
      <c r="N85" s="271"/>
      <c r="O85" s="271"/>
      <c r="P85" s="271"/>
      <c r="Q85" s="271"/>
      <c r="R85" s="271"/>
      <c r="S85" s="271"/>
      <c r="T85" s="271"/>
      <c r="U85" s="271"/>
      <c r="V85" s="271"/>
      <c r="W85" s="271"/>
      <c r="X85" s="271"/>
      <c r="Y85" s="271"/>
      <c r="Z85" s="271"/>
      <c r="AA85" s="271"/>
      <c r="AB85" s="271"/>
      <c r="AC85" s="271"/>
      <c r="AD85" s="271"/>
      <c r="AE85" s="271"/>
      <c r="AF85" s="271"/>
      <c r="AG85" s="271"/>
      <c r="AH85" s="272"/>
    </row>
    <row r="86" spans="2:34" ht="15" customHeight="1" x14ac:dyDescent="0.35">
      <c r="B86" s="100"/>
      <c r="C86" s="92"/>
      <c r="D86" s="92"/>
      <c r="E86" s="92"/>
      <c r="F86" s="93"/>
      <c r="G86" s="270"/>
      <c r="H86" s="271"/>
      <c r="I86" s="271"/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271"/>
      <c r="U86" s="271"/>
      <c r="V86" s="271"/>
      <c r="W86" s="271"/>
      <c r="X86" s="271"/>
      <c r="Y86" s="271"/>
      <c r="Z86" s="271"/>
      <c r="AA86" s="271"/>
      <c r="AB86" s="271"/>
      <c r="AC86" s="271"/>
      <c r="AD86" s="271"/>
      <c r="AE86" s="271"/>
      <c r="AF86" s="271"/>
      <c r="AG86" s="271"/>
      <c r="AH86" s="27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273" t="s">
        <v>87</v>
      </c>
      <c r="H88" s="274"/>
      <c r="I88" s="274"/>
      <c r="J88" s="274"/>
      <c r="K88" s="274"/>
      <c r="L88" s="274"/>
      <c r="M88" s="274"/>
      <c r="N88" s="274"/>
      <c r="O88" s="274"/>
      <c r="P88" s="274"/>
      <c r="Q88" s="274"/>
      <c r="R88" s="274"/>
      <c r="S88" s="274"/>
      <c r="T88" s="274"/>
      <c r="U88" s="274"/>
      <c r="V88" s="274"/>
      <c r="W88" s="274"/>
      <c r="X88" s="274"/>
      <c r="Y88" s="274"/>
      <c r="Z88" s="274"/>
      <c r="AA88" s="274"/>
      <c r="AB88" s="274"/>
      <c r="AC88" s="274"/>
      <c r="AD88" s="274"/>
      <c r="AE88" s="274"/>
      <c r="AF88" s="274"/>
      <c r="AG88" s="274"/>
      <c r="AH88" s="27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276"/>
      <c r="O89" s="276"/>
      <c r="P89" s="276"/>
      <c r="Q89" s="276"/>
      <c r="R89" s="276"/>
      <c r="S89" s="276"/>
      <c r="T89" s="276"/>
      <c r="U89" s="276"/>
      <c r="V89" s="276"/>
      <c r="W89" s="276"/>
      <c r="X89" s="129"/>
      <c r="Y89" s="276"/>
      <c r="Z89" s="276"/>
      <c r="AA89" s="276"/>
      <c r="AB89" s="276"/>
      <c r="AC89" s="276"/>
      <c r="AD89" s="276"/>
      <c r="AE89" s="276"/>
      <c r="AF89" s="276"/>
      <c r="AG89" s="276"/>
      <c r="AH89" s="277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77</v>
      </c>
      <c r="H93" s="129"/>
      <c r="I93" s="129"/>
      <c r="J93" s="129"/>
      <c r="K93" s="129"/>
      <c r="L93" s="130"/>
      <c r="M93" s="129"/>
      <c r="N93" s="129" t="s">
        <v>14</v>
      </c>
      <c r="O93" s="129" t="s">
        <v>88</v>
      </c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9"/>
      <c r="I95" s="129"/>
      <c r="J95" s="129"/>
      <c r="K95" s="129"/>
      <c r="L95" s="130"/>
      <c r="M95" s="129"/>
      <c r="N95" s="129" t="s">
        <v>14</v>
      </c>
      <c r="O95" s="129" t="s">
        <v>80</v>
      </c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3"/>
      <c r="E98" s="92"/>
      <c r="F98" s="92"/>
      <c r="G98" s="134" t="s">
        <v>83</v>
      </c>
      <c r="H98" s="135" t="s">
        <v>84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266"/>
      <c r="H100" s="267"/>
      <c r="I100" s="267"/>
      <c r="J100" s="267"/>
      <c r="K100" s="267"/>
      <c r="L100" s="267"/>
      <c r="M100" s="267"/>
      <c r="N100" s="267"/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269"/>
      <c r="O101" s="269"/>
      <c r="P101" s="269"/>
      <c r="Q101" s="269"/>
      <c r="R101" s="269"/>
      <c r="S101" s="269"/>
      <c r="T101" s="269"/>
      <c r="U101" s="269"/>
      <c r="V101" s="269"/>
      <c r="W101" s="269"/>
      <c r="X101" s="139"/>
      <c r="Y101" s="269"/>
      <c r="Z101" s="269"/>
      <c r="AA101" s="269"/>
      <c r="AB101" s="269"/>
      <c r="AC101" s="269"/>
      <c r="AD101" s="269"/>
      <c r="AE101" s="269"/>
      <c r="AF101" s="269"/>
      <c r="AG101" s="269"/>
      <c r="AH101" s="26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21BD6-1D3C-45B6-8765-B8852E06D1FD}">
  <sheetPr>
    <tabColor theme="1"/>
  </sheetPr>
  <dimension ref="B2:AH158"/>
  <sheetViews>
    <sheetView showGridLines="0" topLeftCell="A86" zoomScale="75" zoomScaleNormal="75" workbookViewId="0">
      <selection activeCell="AN81" sqref="AN81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156"/>
      <c r="C2" s="157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158"/>
      <c r="C3" s="159"/>
      <c r="D3" s="162" t="s">
        <v>0</v>
      </c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4"/>
      <c r="U3" s="165" t="s">
        <v>1</v>
      </c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7"/>
    </row>
    <row r="4" spans="2:34" ht="17.5" x14ac:dyDescent="0.35">
      <c r="B4" s="158"/>
      <c r="C4" s="159"/>
      <c r="D4" s="162" t="s">
        <v>2</v>
      </c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4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158"/>
      <c r="C5" s="159"/>
      <c r="D5" s="168" t="s">
        <v>3</v>
      </c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70"/>
      <c r="U5" s="171" t="s">
        <v>4</v>
      </c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3"/>
    </row>
    <row r="6" spans="2:34" ht="12" customHeight="1" x14ac:dyDescent="0.35">
      <c r="B6" s="158"/>
      <c r="C6" s="159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174" t="s">
        <v>5</v>
      </c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6"/>
    </row>
    <row r="7" spans="2:34" x14ac:dyDescent="0.35">
      <c r="B7" s="158"/>
      <c r="C7" s="159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177">
        <f>'[5]Form P2KB 01'!V7:X8</f>
        <v>2</v>
      </c>
      <c r="W7" s="166"/>
      <c r="X7" s="178"/>
      <c r="Y7" s="146">
        <f>'[5]Form P2KB 01'!Y7:AA8</f>
        <v>0</v>
      </c>
      <c r="Z7" s="147"/>
      <c r="AA7" s="148"/>
      <c r="AB7" s="146">
        <f>'[5]Form P2KB 01'!AB7:AD8</f>
        <v>1</v>
      </c>
      <c r="AC7" s="147"/>
      <c r="AD7" s="148"/>
      <c r="AE7" s="146">
        <f>'[5]Form P2KB 01'!AE7:AG8</f>
        <v>6</v>
      </c>
      <c r="AF7" s="147"/>
      <c r="AG7" s="148"/>
      <c r="AH7" s="14"/>
    </row>
    <row r="8" spans="2:34" ht="7.5" customHeight="1" x14ac:dyDescent="0.35">
      <c r="B8" s="158"/>
      <c r="C8" s="159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179"/>
      <c r="W8" s="180"/>
      <c r="X8" s="181"/>
      <c r="Y8" s="149"/>
      <c r="Z8" s="150"/>
      <c r="AA8" s="151"/>
      <c r="AB8" s="149"/>
      <c r="AC8" s="150"/>
      <c r="AD8" s="151"/>
      <c r="AE8" s="149"/>
      <c r="AF8" s="150"/>
      <c r="AG8" s="151"/>
      <c r="AH8" s="14"/>
    </row>
    <row r="9" spans="2:34" ht="12.75" customHeight="1" x14ac:dyDescent="0.35">
      <c r="B9" s="158"/>
      <c r="C9" s="159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152" t="s">
        <v>9</v>
      </c>
      <c r="W9" s="152"/>
      <c r="X9" s="15"/>
      <c r="Y9" s="152" t="s">
        <v>10</v>
      </c>
      <c r="Z9" s="152"/>
      <c r="AA9" s="15"/>
      <c r="AB9" s="6"/>
      <c r="AC9" s="153" t="s">
        <v>9</v>
      </c>
      <c r="AD9" s="153"/>
      <c r="AE9" s="6"/>
      <c r="AF9" s="153" t="s">
        <v>10</v>
      </c>
      <c r="AG9" s="153"/>
      <c r="AH9" s="7"/>
    </row>
    <row r="10" spans="2:34" ht="13.5" customHeight="1" x14ac:dyDescent="0.35">
      <c r="B10" s="158"/>
      <c r="C10" s="159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'[5]Form P2KB 01'!V10</f>
        <v>0</v>
      </c>
      <c r="W10" s="20">
        <f>'[5]Form P2KB 01'!W10</f>
        <v>1</v>
      </c>
      <c r="X10" s="21"/>
      <c r="Y10" s="20">
        <f>'[5]Form P2KB 01'!Y10</f>
        <v>1</v>
      </c>
      <c r="Z10" s="22">
        <f>'[5]Form P2KB 01'!Z10</f>
        <v>6</v>
      </c>
      <c r="AA10" s="154" t="s">
        <v>12</v>
      </c>
      <c r="AB10" s="155"/>
      <c r="AC10" s="20">
        <f>'[5]Form P2KB 01'!AC10</f>
        <v>1</v>
      </c>
      <c r="AD10" s="20">
        <f>'[5]Form P2KB 01'!AD10</f>
        <v>2</v>
      </c>
      <c r="AE10" s="21"/>
      <c r="AF10" s="20">
        <f>'[5]Form P2KB 01'!AF10</f>
        <v>1</v>
      </c>
      <c r="AG10" s="20">
        <f>'[5]Form P2KB 01'!AG10</f>
        <v>6</v>
      </c>
      <c r="AH10" s="7"/>
    </row>
    <row r="11" spans="2:34" ht="6" customHeight="1" x14ac:dyDescent="0.35">
      <c r="B11" s="160"/>
      <c r="C11" s="161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184" t="s">
        <v>13</v>
      </c>
      <c r="C12" s="185"/>
      <c r="D12" s="197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195"/>
      <c r="C13" s="196"/>
      <c r="D13" s="198"/>
      <c r="E13" s="26"/>
      <c r="F13" s="28">
        <f>'[5]Form P2KB 01'!F13</f>
        <v>1</v>
      </c>
      <c r="G13" s="28">
        <f>'[5]Form P2KB 01'!G13</f>
        <v>2</v>
      </c>
      <c r="H13" s="28">
        <f>'[5]Form P2KB 01'!H13</f>
        <v>2</v>
      </c>
      <c r="I13" s="29">
        <f>'[5]Form P2KB 01'!I13</f>
        <v>3</v>
      </c>
      <c r="J13" s="30"/>
      <c r="K13" s="29">
        <f>'[5]Form P2KB 01'!K13</f>
        <v>2</v>
      </c>
      <c r="L13" s="29">
        <f>'[5]Form P2KB 01'!L13</f>
        <v>6</v>
      </c>
      <c r="M13" s="29">
        <f>'[5]Form P2KB 01'!M13</f>
        <v>0</v>
      </c>
      <c r="N13" s="29">
        <f>'[5]Form P2KB 01'!N13</f>
        <v>5</v>
      </c>
      <c r="O13" s="29">
        <f>'[5]Form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184" t="s">
        <v>15</v>
      </c>
      <c r="C15" s="185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195"/>
      <c r="C16" s="196"/>
      <c r="D16" s="41" t="s">
        <v>14</v>
      </c>
      <c r="E16" s="42"/>
      <c r="F16" s="28">
        <f>'[5]Form P2KB 01'!F16</f>
        <v>1</v>
      </c>
      <c r="G16" s="28">
        <f>'[5]Form P2KB 01'!G16</f>
        <v>0</v>
      </c>
      <c r="H16" s="28">
        <f>'[5]Form P2KB 01'!H16</f>
        <v>1</v>
      </c>
      <c r="I16" s="43"/>
      <c r="J16" s="28">
        <f>'[5]Form P2KB 01'!J16</f>
        <v>1</v>
      </c>
      <c r="K16" s="28">
        <f>'[5]Form P2KB 01'!K16</f>
        <v>9</v>
      </c>
      <c r="L16" s="28">
        <f>'[5]Form P2KB 01'!L16</f>
        <v>9</v>
      </c>
      <c r="M16" s="28">
        <f>'[5]Form P2KB 01'!M16</f>
        <v>8</v>
      </c>
      <c r="N16" s="43"/>
      <c r="O16" s="28">
        <f>'[5]Form P2KB 01'!O16</f>
        <v>0</v>
      </c>
      <c r="P16" s="28">
        <f>'[5]Form P2KB 01'!P16</f>
        <v>3</v>
      </c>
      <c r="Q16" s="28">
        <f>'[5]Form P2KB 01'!Q16</f>
        <v>0</v>
      </c>
      <c r="R16" s="28">
        <f>'[5]Form P2KB 01'!R16</f>
        <v>7</v>
      </c>
      <c r="S16" s="43"/>
      <c r="T16" s="28">
        <f>'[5]Form P2KB 01'!T16</f>
        <v>0</v>
      </c>
      <c r="U16" s="182">
        <f>'[5]Form P2KB 01'!U16:V16</f>
        <v>0</v>
      </c>
      <c r="V16" s="183"/>
      <c r="W16" s="182">
        <f>'[5]Form P2KB 01'!W16:X16</f>
        <v>9</v>
      </c>
      <c r="X16" s="183"/>
      <c r="Y16" s="182">
        <f>'[5]Form P2KB 01'!Y16:Z16</f>
        <v>3</v>
      </c>
      <c r="Z16" s="183"/>
      <c r="AA16" s="182">
        <f>'[5]Form P2KB 01'!AA16:AB16</f>
        <v>6</v>
      </c>
      <c r="AB16" s="183"/>
      <c r="AC16" s="31"/>
      <c r="AD16" s="31"/>
      <c r="AE16" s="31"/>
      <c r="AF16" s="31"/>
      <c r="AG16" s="31"/>
      <c r="AH16" s="31"/>
    </row>
    <row r="17" spans="2:34" ht="6" customHeight="1" x14ac:dyDescent="0.35">
      <c r="B17" s="186"/>
      <c r="C17" s="187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184" t="s">
        <v>16</v>
      </c>
      <c r="C18" s="185"/>
      <c r="D18" s="41"/>
      <c r="E18" s="42"/>
      <c r="F18" s="188" t="str">
        <f>'[5]Form P2KB 01'!F18:AG19</f>
        <v>Dharmawan Witjaksono Hardjowikarto</v>
      </c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45"/>
    </row>
    <row r="19" spans="2:34" ht="15.5" x14ac:dyDescent="0.35">
      <c r="B19" s="186"/>
      <c r="C19" s="187"/>
      <c r="D19" s="34" t="s">
        <v>14</v>
      </c>
      <c r="E19" s="44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46"/>
    </row>
    <row r="20" spans="2:34" ht="6.75" customHeight="1" x14ac:dyDescent="0.35">
      <c r="B20" s="190" t="s">
        <v>17</v>
      </c>
      <c r="C20" s="191"/>
      <c r="D20" s="41"/>
      <c r="E20" s="42"/>
      <c r="F20" s="188" t="str">
        <f>'[5]Form P2KB 01'!F20:AH21</f>
        <v>Jember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</row>
    <row r="21" spans="2:34" x14ac:dyDescent="0.35">
      <c r="B21" s="192"/>
      <c r="C21" s="193"/>
      <c r="D21" s="34" t="s">
        <v>14</v>
      </c>
      <c r="E21" s="44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194">
        <f>'[5]Form P2KB 01'!F22</f>
        <v>20803</v>
      </c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</row>
    <row r="23" spans="2:34" ht="5.25" customHeight="1" x14ac:dyDescent="0.35">
      <c r="B23" s="184" t="s">
        <v>19</v>
      </c>
      <c r="C23" s="185"/>
      <c r="D23" s="41"/>
      <c r="E23" s="42"/>
      <c r="F23" s="188" t="str">
        <f>'[5]Form P2KB 01'!F23:AH24</f>
        <v>Spesialis Penyakit Dalam</v>
      </c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</row>
    <row r="24" spans="2:34" x14ac:dyDescent="0.35">
      <c r="B24" s="186"/>
      <c r="C24" s="187"/>
      <c r="D24" s="34" t="s">
        <v>14</v>
      </c>
      <c r="E24" s="44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</row>
    <row r="25" spans="2:34" ht="6" customHeight="1" x14ac:dyDescent="0.35">
      <c r="B25" s="184" t="s">
        <v>20</v>
      </c>
      <c r="C25" s="185"/>
      <c r="D25" s="41"/>
      <c r="E25" s="42"/>
      <c r="F25" s="199">
        <v>44544</v>
      </c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</row>
    <row r="26" spans="2:34" ht="15" customHeight="1" x14ac:dyDescent="0.35">
      <c r="B26" s="186"/>
      <c r="C26" s="187"/>
      <c r="D26" s="34" t="s">
        <v>14</v>
      </c>
      <c r="E26" s="44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</row>
    <row r="27" spans="2:34" ht="5.25" customHeight="1" x14ac:dyDescent="0.35">
      <c r="B27" s="48"/>
      <c r="C27" s="49"/>
      <c r="D27" s="41"/>
      <c r="E27" s="42"/>
      <c r="F27" s="188" t="str">
        <f>'[5]Form P2KB 01'!F27:AG29</f>
        <v>Villa Cinere Mas, Jl. Uranus III / 11 A</v>
      </c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45"/>
    </row>
    <row r="29" spans="2:34" ht="3" customHeight="1" x14ac:dyDescent="0.35">
      <c r="B29" s="32"/>
      <c r="C29" s="47"/>
      <c r="D29" s="34"/>
      <c r="E29" s="44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46"/>
    </row>
    <row r="30" spans="2:34" ht="19.5" customHeight="1" x14ac:dyDescent="0.35">
      <c r="B30" s="186" t="s">
        <v>22</v>
      </c>
      <c r="C30" s="187"/>
      <c r="D30" s="34" t="s">
        <v>14</v>
      </c>
      <c r="E30" s="44"/>
      <c r="F30" s="189" t="str">
        <f>'[5]Form P2KB 01'!F30:AG30</f>
        <v>Pangkalan Jati</v>
      </c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46"/>
    </row>
    <row r="31" spans="2:34" ht="4.5" customHeight="1" x14ac:dyDescent="0.35">
      <c r="B31" s="184" t="s">
        <v>23</v>
      </c>
      <c r="C31" s="185"/>
      <c r="D31" s="41"/>
      <c r="E31" s="42"/>
      <c r="F31" s="188" t="str">
        <f>'[5]Form P2KB 01'!F31:AH32</f>
        <v>Cinere</v>
      </c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</row>
    <row r="32" spans="2:34" x14ac:dyDescent="0.35">
      <c r="B32" s="186"/>
      <c r="C32" s="187"/>
      <c r="D32" s="34" t="s">
        <v>14</v>
      </c>
      <c r="E32" s="44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</row>
    <row r="33" spans="2:34" ht="6" customHeight="1" x14ac:dyDescent="0.35">
      <c r="B33" s="184" t="s">
        <v>24</v>
      </c>
      <c r="C33" s="185"/>
      <c r="D33" s="41"/>
      <c r="E33" s="42"/>
      <c r="F33" s="188" t="str">
        <f>'[5]Form P2KB 01'!F33:AH34</f>
        <v>Depok</v>
      </c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</row>
    <row r="34" spans="2:34" x14ac:dyDescent="0.35">
      <c r="B34" s="186"/>
      <c r="C34" s="187"/>
      <c r="D34" s="34" t="s">
        <v>14</v>
      </c>
      <c r="E34" s="44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</row>
    <row r="35" spans="2:34" ht="5.25" customHeight="1" x14ac:dyDescent="0.35">
      <c r="B35" s="184" t="s">
        <v>25</v>
      </c>
      <c r="C35" s="185"/>
      <c r="D35" s="41"/>
      <c r="E35" s="42"/>
      <c r="F35" s="188" t="str">
        <f>'[5]Form P2KB 01'!F35:AH36</f>
        <v>Jawa Barat</v>
      </c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</row>
    <row r="36" spans="2:34" x14ac:dyDescent="0.35">
      <c r="B36" s="186"/>
      <c r="C36" s="187"/>
      <c r="D36" s="34" t="s">
        <v>14</v>
      </c>
      <c r="E36" s="44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</row>
    <row r="37" spans="2:34" ht="4.5" customHeight="1" x14ac:dyDescent="0.35">
      <c r="B37" s="184" t="s">
        <v>26</v>
      </c>
      <c r="C37" s="185"/>
      <c r="D37" s="41"/>
      <c r="E37" s="42"/>
      <c r="F37" s="188">
        <f>'[5]Form P2KB 01'!F37:AH38</f>
        <v>12440</v>
      </c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</row>
    <row r="38" spans="2:34" x14ac:dyDescent="0.35">
      <c r="B38" s="186"/>
      <c r="C38" s="187"/>
      <c r="D38" s="34" t="s">
        <v>14</v>
      </c>
      <c r="E38" s="44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</row>
    <row r="39" spans="2:34" ht="5.25" customHeight="1" x14ac:dyDescent="0.35">
      <c r="B39" s="184" t="s">
        <v>27</v>
      </c>
      <c r="C39" s="185"/>
      <c r="D39" s="41"/>
      <c r="E39" s="42"/>
      <c r="F39" s="188">
        <f>'[5]Form P2KB 01'!F39:AH40</f>
        <v>0</v>
      </c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</row>
    <row r="40" spans="2:34" x14ac:dyDescent="0.35">
      <c r="B40" s="186"/>
      <c r="C40" s="187"/>
      <c r="D40" s="34" t="s">
        <v>14</v>
      </c>
      <c r="E40" s="44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</row>
    <row r="41" spans="2:34" ht="6" customHeight="1" x14ac:dyDescent="0.35">
      <c r="B41" s="184" t="s">
        <v>28</v>
      </c>
      <c r="C41" s="185"/>
      <c r="D41" s="41"/>
      <c r="E41" s="42"/>
      <c r="F41" s="188">
        <f>'[5]Form P2KB 01'!F41:AH42</f>
        <v>0</v>
      </c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</row>
    <row r="42" spans="2:34" ht="15.75" customHeight="1" x14ac:dyDescent="0.35">
      <c r="B42" s="186"/>
      <c r="C42" s="187"/>
      <c r="D42" s="34" t="s">
        <v>14</v>
      </c>
      <c r="E42" s="44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</row>
    <row r="43" spans="2:34" ht="6" customHeight="1" x14ac:dyDescent="0.35">
      <c r="B43" s="184" t="s">
        <v>29</v>
      </c>
      <c r="C43" s="185"/>
      <c r="D43" s="41"/>
      <c r="E43" s="42"/>
      <c r="F43" s="188" t="str">
        <f>'[5]Form P2KB 01'!F43:AH44</f>
        <v>0818656592</v>
      </c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</row>
    <row r="44" spans="2:34" x14ac:dyDescent="0.35">
      <c r="B44" s="186"/>
      <c r="C44" s="187"/>
      <c r="D44" s="34" t="s">
        <v>14</v>
      </c>
      <c r="E44" s="44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</row>
    <row r="45" spans="2:34" ht="6" customHeight="1" x14ac:dyDescent="0.35">
      <c r="B45" s="184" t="s">
        <v>30</v>
      </c>
      <c r="C45" s="185"/>
      <c r="D45" s="197" t="s">
        <v>14</v>
      </c>
      <c r="E45" s="42"/>
      <c r="F45" s="188" t="str">
        <f>'[5]Form P2KB 01'!F45:AH47</f>
        <v>dewehardjo@yahoo.com</v>
      </c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</row>
    <row r="46" spans="2:34" x14ac:dyDescent="0.35">
      <c r="B46" s="195"/>
      <c r="C46" s="196"/>
      <c r="D46" s="198"/>
      <c r="E46" s="42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</row>
    <row r="47" spans="2:34" ht="6" customHeight="1" x14ac:dyDescent="0.35">
      <c r="B47" s="186"/>
      <c r="C47" s="187"/>
      <c r="D47" s="201"/>
      <c r="E47" s="52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</row>
    <row r="48" spans="2:34" ht="42.75" customHeight="1" x14ac:dyDescent="0.35">
      <c r="B48" s="202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4"/>
      <c r="AB48" s="205" t="s">
        <v>31</v>
      </c>
      <c r="AC48" s="206"/>
      <c r="AD48" s="206"/>
      <c r="AE48" s="206"/>
      <c r="AF48" s="206"/>
      <c r="AG48" s="206"/>
      <c r="AH48" s="207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28">
        <f>[5]Profesional!I39+[5]Profesional!H82</f>
        <v>0</v>
      </c>
      <c r="AC49" s="229"/>
      <c r="AD49" s="229"/>
      <c r="AE49" s="229"/>
      <c r="AF49" s="229"/>
      <c r="AG49" s="229"/>
      <c r="AH49" s="230"/>
    </row>
    <row r="50" spans="2:34" ht="16.5" customHeight="1" x14ac:dyDescent="0.35">
      <c r="B50" s="59" t="s">
        <v>32</v>
      </c>
      <c r="C50" s="237" t="s">
        <v>33</v>
      </c>
      <c r="D50" s="212"/>
      <c r="E50" s="212"/>
      <c r="F50" s="213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31"/>
      <c r="AC50" s="232"/>
      <c r="AD50" s="232"/>
      <c r="AE50" s="232"/>
      <c r="AF50" s="232"/>
      <c r="AG50" s="232"/>
      <c r="AH50" s="233"/>
    </row>
    <row r="51" spans="2:34" ht="15.75" customHeight="1" x14ac:dyDescent="0.35">
      <c r="B51" s="64"/>
      <c r="C51" s="237" t="s">
        <v>35</v>
      </c>
      <c r="D51" s="212"/>
      <c r="E51" s="212"/>
      <c r="F51" s="213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34"/>
      <c r="AC51" s="235"/>
      <c r="AD51" s="235"/>
      <c r="AE51" s="235"/>
      <c r="AF51" s="235"/>
      <c r="AG51" s="235"/>
      <c r="AH51" s="236"/>
    </row>
    <row r="52" spans="2:34" ht="20.25" customHeight="1" x14ac:dyDescent="0.35">
      <c r="B52" s="70"/>
      <c r="C52" s="211"/>
      <c r="D52" s="212"/>
      <c r="E52" s="212"/>
      <c r="F52" s="213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208">
        <f>[5]Profesional!H125</f>
        <v>4</v>
      </c>
      <c r="AC52" s="209"/>
      <c r="AD52" s="209"/>
      <c r="AE52" s="209"/>
      <c r="AF52" s="209"/>
      <c r="AG52" s="209"/>
      <c r="AH52" s="210"/>
    </row>
    <row r="53" spans="2:34" ht="20.25" customHeight="1" x14ac:dyDescent="0.35">
      <c r="B53" s="70"/>
      <c r="C53" s="211"/>
      <c r="D53" s="212"/>
      <c r="E53" s="212"/>
      <c r="F53" s="213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208">
        <f>[5]Profesional!I182</f>
        <v>0</v>
      </c>
      <c r="AC53" s="209"/>
      <c r="AD53" s="209"/>
      <c r="AE53" s="209"/>
      <c r="AF53" s="209"/>
      <c r="AG53" s="209"/>
      <c r="AH53" s="210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208">
        <f>[5]Profesional!G199+[5]Profesional!G229+[5]Profesional!G245+[5]Profesional!H262</f>
        <v>70</v>
      </c>
      <c r="AC54" s="209"/>
      <c r="AD54" s="209"/>
      <c r="AE54" s="209"/>
      <c r="AF54" s="209"/>
      <c r="AG54" s="209"/>
      <c r="AH54" s="210"/>
    </row>
    <row r="55" spans="2:34" ht="17.25" customHeight="1" x14ac:dyDescent="0.35">
      <c r="B55" s="70"/>
      <c r="C55" s="211"/>
      <c r="D55" s="212"/>
      <c r="E55" s="212"/>
      <c r="F55" s="213"/>
      <c r="G55" s="214">
        <v>5</v>
      </c>
      <c r="H55" s="216" t="s">
        <v>40</v>
      </c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8"/>
      <c r="AB55" s="222">
        <f>SUM(AB49:AH54)</f>
        <v>74</v>
      </c>
      <c r="AC55" s="223"/>
      <c r="AD55" s="223"/>
      <c r="AE55" s="223"/>
      <c r="AF55" s="223"/>
      <c r="AG55" s="223"/>
      <c r="AH55" s="224"/>
    </row>
    <row r="56" spans="2:34" ht="3.75" customHeight="1" x14ac:dyDescent="0.35">
      <c r="B56" s="83"/>
      <c r="C56" s="84"/>
      <c r="D56" s="84"/>
      <c r="E56" s="84"/>
      <c r="F56" s="85"/>
      <c r="G56" s="215"/>
      <c r="H56" s="219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1"/>
      <c r="AB56" s="225"/>
      <c r="AC56" s="226"/>
      <c r="AD56" s="226"/>
      <c r="AE56" s="226"/>
      <c r="AF56" s="226"/>
      <c r="AG56" s="226"/>
      <c r="AH56" s="227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208">
        <f>[5]Pembelajaran!H39</f>
        <v>39</v>
      </c>
      <c r="AC57" s="209"/>
      <c r="AD57" s="209"/>
      <c r="AE57" s="209"/>
      <c r="AF57" s="209"/>
      <c r="AG57" s="209"/>
      <c r="AH57" s="210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208"/>
      <c r="AC58" s="209"/>
      <c r="AD58" s="209"/>
      <c r="AE58" s="209"/>
      <c r="AF58" s="209"/>
      <c r="AG58" s="209"/>
      <c r="AH58" s="210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208">
        <f>[5]Pembelajaran!G104+[5]Pembelajaran!G140</f>
        <v>0</v>
      </c>
      <c r="AC59" s="209"/>
      <c r="AD59" s="209"/>
      <c r="AE59" s="209"/>
      <c r="AF59" s="209"/>
      <c r="AG59" s="209"/>
      <c r="AH59" s="210"/>
    </row>
    <row r="60" spans="2:34" ht="18.75" customHeight="1" x14ac:dyDescent="0.35">
      <c r="B60" s="100"/>
      <c r="C60" s="92"/>
      <c r="D60" s="92"/>
      <c r="E60" s="92"/>
      <c r="F60" s="93"/>
      <c r="G60" s="214">
        <v>8</v>
      </c>
      <c r="H60" s="216" t="s">
        <v>45</v>
      </c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8"/>
      <c r="AB60" s="242">
        <f>SUM(AB57:AH59)</f>
        <v>39</v>
      </c>
      <c r="AC60" s="243"/>
      <c r="AD60" s="243"/>
      <c r="AE60" s="243"/>
      <c r="AF60" s="243"/>
      <c r="AG60" s="243"/>
      <c r="AH60" s="244"/>
    </row>
    <row r="61" spans="2:34" ht="3.75" customHeight="1" x14ac:dyDescent="0.35">
      <c r="B61" s="83"/>
      <c r="C61" s="101"/>
      <c r="D61" s="101"/>
      <c r="E61" s="101"/>
      <c r="F61" s="102"/>
      <c r="G61" s="215"/>
      <c r="H61" s="219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1"/>
      <c r="AB61" s="242"/>
      <c r="AC61" s="243"/>
      <c r="AD61" s="243"/>
      <c r="AE61" s="243"/>
      <c r="AF61" s="243"/>
      <c r="AG61" s="243"/>
      <c r="AH61" s="244"/>
    </row>
    <row r="62" spans="2:34" ht="4.5" customHeight="1" x14ac:dyDescent="0.35">
      <c r="B62" s="53"/>
      <c r="C62" s="54"/>
      <c r="D62" s="54"/>
      <c r="E62" s="54"/>
      <c r="F62" s="55"/>
      <c r="G62" s="245">
        <v>9</v>
      </c>
      <c r="H62" s="247" t="s">
        <v>46</v>
      </c>
      <c r="I62" s="248"/>
      <c r="J62" s="248"/>
      <c r="K62" s="248"/>
      <c r="L62" s="248"/>
      <c r="M62" s="248"/>
      <c r="N62" s="248"/>
      <c r="O62" s="248"/>
      <c r="P62" s="248"/>
      <c r="Q62" s="248"/>
      <c r="R62" s="248"/>
      <c r="S62" s="248"/>
      <c r="T62" s="248"/>
      <c r="U62" s="248"/>
      <c r="V62" s="248"/>
      <c r="W62" s="248"/>
      <c r="X62" s="248"/>
      <c r="Y62" s="248"/>
      <c r="Z62" s="248"/>
      <c r="AA62" s="249"/>
      <c r="AB62" s="253">
        <f>'[5]Pengabdian Masy-Profesi'!I26</f>
        <v>0</v>
      </c>
      <c r="AC62" s="209"/>
      <c r="AD62" s="209"/>
      <c r="AE62" s="209"/>
      <c r="AF62" s="209"/>
      <c r="AG62" s="209"/>
      <c r="AH62" s="210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246"/>
      <c r="H63" s="250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  <c r="X63" s="251"/>
      <c r="Y63" s="251"/>
      <c r="Z63" s="251"/>
      <c r="AA63" s="252"/>
      <c r="AB63" s="208"/>
      <c r="AC63" s="209"/>
      <c r="AD63" s="209"/>
      <c r="AE63" s="209"/>
      <c r="AF63" s="209"/>
      <c r="AG63" s="209"/>
      <c r="AH63" s="210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208">
        <f>'[5]Pengabdian Masy-Profesi'!H54</f>
        <v>0</v>
      </c>
      <c r="AC64" s="209"/>
      <c r="AD64" s="209"/>
      <c r="AE64" s="209"/>
      <c r="AF64" s="209"/>
      <c r="AG64" s="209"/>
      <c r="AH64" s="210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208">
        <f>'[5]Pengabdian Masy-Profesi'!G89</f>
        <v>2</v>
      </c>
      <c r="AC65" s="209"/>
      <c r="AD65" s="209"/>
      <c r="AE65" s="209"/>
      <c r="AF65" s="209"/>
      <c r="AG65" s="209"/>
      <c r="AH65" s="210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208">
        <f>'[5]Pengabdian Masy-Profesi'!G125</f>
        <v>0</v>
      </c>
      <c r="AC66" s="209"/>
      <c r="AD66" s="209"/>
      <c r="AE66" s="209"/>
      <c r="AF66" s="209"/>
      <c r="AG66" s="209"/>
      <c r="AH66" s="210"/>
    </row>
    <row r="67" spans="2:34" ht="15" customHeight="1" x14ac:dyDescent="0.35">
      <c r="B67" s="105"/>
      <c r="C67" s="92"/>
      <c r="D67" s="92"/>
      <c r="E67" s="92"/>
      <c r="F67" s="93"/>
      <c r="G67" s="214">
        <v>13</v>
      </c>
      <c r="H67" s="216" t="s">
        <v>54</v>
      </c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8"/>
      <c r="AB67" s="238">
        <f>SUM(AB62:AH66)</f>
        <v>2</v>
      </c>
      <c r="AC67" s="239"/>
      <c r="AD67" s="239"/>
      <c r="AE67" s="239"/>
      <c r="AF67" s="239"/>
      <c r="AG67" s="239"/>
      <c r="AH67" s="240"/>
    </row>
    <row r="68" spans="2:34" ht="3.75" customHeight="1" x14ac:dyDescent="0.35">
      <c r="B68" s="83"/>
      <c r="C68" s="101"/>
      <c r="D68" s="101"/>
      <c r="E68" s="101"/>
      <c r="F68" s="102"/>
      <c r="G68" s="215"/>
      <c r="H68" s="219"/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1"/>
      <c r="AB68" s="241"/>
      <c r="AC68" s="239"/>
      <c r="AD68" s="239"/>
      <c r="AE68" s="239"/>
      <c r="AF68" s="239"/>
      <c r="AG68" s="239"/>
      <c r="AH68" s="240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208">
        <f>'[5]Publikasi '!J17</f>
        <v>0</v>
      </c>
      <c r="AC69" s="209"/>
      <c r="AD69" s="209"/>
      <c r="AE69" s="209"/>
      <c r="AF69" s="209"/>
      <c r="AG69" s="209"/>
      <c r="AH69" s="210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208">
        <f>'[5]Publikasi '!I45</f>
        <v>0</v>
      </c>
      <c r="AC70" s="209"/>
      <c r="AD70" s="209"/>
      <c r="AE70" s="209"/>
      <c r="AF70" s="209"/>
      <c r="AG70" s="209"/>
      <c r="AH70" s="210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208">
        <f>'[5]Publikasi '!I61</f>
        <v>0</v>
      </c>
      <c r="AC71" s="209"/>
      <c r="AD71" s="209"/>
      <c r="AE71" s="209"/>
      <c r="AF71" s="209"/>
      <c r="AG71" s="209"/>
      <c r="AH71" s="210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208">
        <f>'[5]Publikasi '!G83</f>
        <v>0</v>
      </c>
      <c r="AC72" s="209"/>
      <c r="AD72" s="209"/>
      <c r="AE72" s="209"/>
      <c r="AF72" s="209"/>
      <c r="AG72" s="209"/>
      <c r="AH72" s="210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208">
        <f>'[5]Publikasi '!F100+'[5]Publikasi '!F118+'[5]Publikasi '!F136+'[5]Publikasi '!G154</f>
        <v>0</v>
      </c>
      <c r="AC73" s="209"/>
      <c r="AD73" s="209"/>
      <c r="AE73" s="209"/>
      <c r="AF73" s="209"/>
      <c r="AG73" s="209"/>
      <c r="AH73" s="210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208"/>
      <c r="AC74" s="209"/>
      <c r="AD74" s="209"/>
      <c r="AE74" s="209"/>
      <c r="AF74" s="209"/>
      <c r="AG74" s="209"/>
      <c r="AH74" s="210"/>
    </row>
    <row r="75" spans="2:34" ht="16.5" customHeight="1" x14ac:dyDescent="0.35">
      <c r="B75" s="100"/>
      <c r="C75" s="92"/>
      <c r="D75" s="92"/>
      <c r="E75" s="92"/>
      <c r="F75" s="93"/>
      <c r="G75" s="214">
        <v>19</v>
      </c>
      <c r="H75" s="257" t="s">
        <v>63</v>
      </c>
      <c r="I75" s="258"/>
      <c r="J75" s="258"/>
      <c r="K75" s="258"/>
      <c r="L75" s="258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8"/>
      <c r="X75" s="258"/>
      <c r="Y75" s="258"/>
      <c r="Z75" s="258"/>
      <c r="AA75" s="259"/>
      <c r="AB75" s="260">
        <f>SUM(AB69:AH74)</f>
        <v>0</v>
      </c>
      <c r="AC75" s="261"/>
      <c r="AD75" s="261"/>
      <c r="AE75" s="261"/>
      <c r="AF75" s="261"/>
      <c r="AG75" s="261"/>
      <c r="AH75" s="262"/>
    </row>
    <row r="76" spans="2:34" ht="6" customHeight="1" x14ac:dyDescent="0.35">
      <c r="B76" s="83"/>
      <c r="C76" s="101"/>
      <c r="D76" s="101"/>
      <c r="E76" s="101"/>
      <c r="F76" s="102"/>
      <c r="G76" s="215"/>
      <c r="H76" s="257"/>
      <c r="I76" s="258"/>
      <c r="J76" s="258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58"/>
      <c r="Z76" s="258"/>
      <c r="AA76" s="259"/>
      <c r="AB76" s="263"/>
      <c r="AC76" s="264"/>
      <c r="AD76" s="264"/>
      <c r="AE76" s="264"/>
      <c r="AF76" s="264"/>
      <c r="AG76" s="264"/>
      <c r="AH76" s="265"/>
    </row>
    <row r="77" spans="2:34" ht="6" customHeight="1" x14ac:dyDescent="0.35">
      <c r="B77" s="100"/>
      <c r="C77" s="92"/>
      <c r="D77" s="92"/>
      <c r="E77" s="92"/>
      <c r="F77" s="93"/>
      <c r="G77" s="245">
        <v>20</v>
      </c>
      <c r="H77" s="254" t="s">
        <v>64</v>
      </c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56"/>
      <c r="AB77" s="208">
        <f>'[5]Pengembangan Ilmu'!G18</f>
        <v>0</v>
      </c>
      <c r="AC77" s="209"/>
      <c r="AD77" s="209"/>
      <c r="AE77" s="209"/>
      <c r="AF77" s="209"/>
      <c r="AG77" s="209"/>
      <c r="AH77" s="210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246"/>
      <c r="H78" s="254"/>
      <c r="I78" s="255"/>
      <c r="J78" s="255"/>
      <c r="K78" s="255"/>
      <c r="L78" s="255"/>
      <c r="M78" s="255"/>
      <c r="N78" s="255"/>
      <c r="O78" s="255"/>
      <c r="P78" s="255"/>
      <c r="Q78" s="255"/>
      <c r="R78" s="255"/>
      <c r="S78" s="255"/>
      <c r="T78" s="255"/>
      <c r="U78" s="255"/>
      <c r="V78" s="255"/>
      <c r="W78" s="255"/>
      <c r="X78" s="255"/>
      <c r="Y78" s="255"/>
      <c r="Z78" s="255"/>
      <c r="AA78" s="256"/>
      <c r="AB78" s="208"/>
      <c r="AC78" s="209"/>
      <c r="AD78" s="209"/>
      <c r="AE78" s="209"/>
      <c r="AF78" s="209"/>
      <c r="AG78" s="209"/>
      <c r="AH78" s="210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208">
        <f>'[5]Pengembangan Ilmu'!H44</f>
        <v>0</v>
      </c>
      <c r="AC79" s="209"/>
      <c r="AD79" s="209"/>
      <c r="AE79" s="209"/>
      <c r="AF79" s="209"/>
      <c r="AG79" s="209"/>
      <c r="AH79" s="210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214">
        <v>22</v>
      </c>
      <c r="H80" s="257" t="s">
        <v>69</v>
      </c>
      <c r="I80" s="258"/>
      <c r="J80" s="258"/>
      <c r="K80" s="258"/>
      <c r="L80" s="258"/>
      <c r="M80" s="258"/>
      <c r="N80" s="258"/>
      <c r="O80" s="258"/>
      <c r="P80" s="258"/>
      <c r="Q80" s="258"/>
      <c r="R80" s="258"/>
      <c r="S80" s="258"/>
      <c r="T80" s="258"/>
      <c r="U80" s="258"/>
      <c r="V80" s="258"/>
      <c r="W80" s="258"/>
      <c r="X80" s="258"/>
      <c r="Y80" s="258"/>
      <c r="Z80" s="258"/>
      <c r="AA80" s="259"/>
      <c r="AB80" s="241">
        <f>SUM(AB77:AH79)</f>
        <v>0</v>
      </c>
      <c r="AC80" s="239"/>
      <c r="AD80" s="239"/>
      <c r="AE80" s="239"/>
      <c r="AF80" s="239"/>
      <c r="AG80" s="239"/>
      <c r="AH80" s="240"/>
    </row>
    <row r="81" spans="2:34" ht="6" customHeight="1" x14ac:dyDescent="0.35">
      <c r="B81" s="118"/>
      <c r="C81" s="119"/>
      <c r="D81" s="119"/>
      <c r="E81" s="119"/>
      <c r="F81" s="120"/>
      <c r="G81" s="215"/>
      <c r="H81" s="257"/>
      <c r="I81" s="258"/>
      <c r="J81" s="258"/>
      <c r="K81" s="258"/>
      <c r="L81" s="258"/>
      <c r="M81" s="258"/>
      <c r="N81" s="258"/>
      <c r="O81" s="258"/>
      <c r="P81" s="258"/>
      <c r="Q81" s="258"/>
      <c r="R81" s="258"/>
      <c r="S81" s="258"/>
      <c r="T81" s="258"/>
      <c r="U81" s="258"/>
      <c r="V81" s="258"/>
      <c r="W81" s="258"/>
      <c r="X81" s="258"/>
      <c r="Y81" s="258"/>
      <c r="Z81" s="258"/>
      <c r="AA81" s="259"/>
      <c r="AB81" s="241"/>
      <c r="AC81" s="239"/>
      <c r="AD81" s="239"/>
      <c r="AE81" s="239"/>
      <c r="AF81" s="239"/>
      <c r="AG81" s="239"/>
      <c r="AH81" s="240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270" t="s">
        <v>72</v>
      </c>
      <c r="H83" s="271"/>
      <c r="I83" s="271"/>
      <c r="J83" s="271"/>
      <c r="K83" s="271"/>
      <c r="L83" s="271"/>
      <c r="M83" s="271"/>
      <c r="N83" s="271"/>
      <c r="O83" s="271"/>
      <c r="P83" s="271"/>
      <c r="Q83" s="271"/>
      <c r="R83" s="271"/>
      <c r="S83" s="271"/>
      <c r="T83" s="271"/>
      <c r="U83" s="271"/>
      <c r="V83" s="271"/>
      <c r="W83" s="271"/>
      <c r="X83" s="271"/>
      <c r="Y83" s="271"/>
      <c r="Z83" s="271"/>
      <c r="AA83" s="271"/>
      <c r="AB83" s="271"/>
      <c r="AC83" s="271"/>
      <c r="AD83" s="271"/>
      <c r="AE83" s="271"/>
      <c r="AF83" s="271"/>
      <c r="AG83" s="271"/>
      <c r="AH83" s="272"/>
    </row>
    <row r="84" spans="2:34" ht="15" customHeight="1" x14ac:dyDescent="0.35">
      <c r="B84" s="100"/>
      <c r="C84" s="124" t="s">
        <v>73</v>
      </c>
      <c r="D84" s="92"/>
      <c r="E84" s="92"/>
      <c r="F84" s="93"/>
      <c r="G84" s="270" t="s">
        <v>74</v>
      </c>
      <c r="H84" s="271"/>
      <c r="I84" s="271"/>
      <c r="J84" s="271"/>
      <c r="K84" s="271"/>
      <c r="L84" s="271"/>
      <c r="M84" s="271"/>
      <c r="N84" s="271"/>
      <c r="O84" s="271"/>
      <c r="P84" s="271"/>
      <c r="Q84" s="271"/>
      <c r="R84" s="271"/>
      <c r="S84" s="271"/>
      <c r="T84" s="271"/>
      <c r="U84" s="271"/>
      <c r="V84" s="271"/>
      <c r="W84" s="271"/>
      <c r="X84" s="271"/>
      <c r="Y84" s="271"/>
      <c r="Z84" s="271"/>
      <c r="AA84" s="271"/>
      <c r="AB84" s="271"/>
      <c r="AC84" s="271"/>
      <c r="AD84" s="271"/>
      <c r="AE84" s="271"/>
      <c r="AF84" s="271"/>
      <c r="AG84" s="271"/>
      <c r="AH84" s="272"/>
    </row>
    <row r="85" spans="2:34" ht="15.75" customHeight="1" x14ac:dyDescent="0.35">
      <c r="B85" s="100"/>
      <c r="C85" s="92"/>
      <c r="D85" s="92"/>
      <c r="E85" s="92"/>
      <c r="F85" s="93"/>
      <c r="G85" s="270"/>
      <c r="H85" s="271"/>
      <c r="I85" s="271"/>
      <c r="J85" s="271"/>
      <c r="K85" s="271"/>
      <c r="L85" s="271"/>
      <c r="M85" s="271"/>
      <c r="N85" s="271"/>
      <c r="O85" s="271"/>
      <c r="P85" s="271"/>
      <c r="Q85" s="271"/>
      <c r="R85" s="271"/>
      <c r="S85" s="271"/>
      <c r="T85" s="271"/>
      <c r="U85" s="271"/>
      <c r="V85" s="271"/>
      <c r="W85" s="271"/>
      <c r="X85" s="271"/>
      <c r="Y85" s="271"/>
      <c r="Z85" s="271"/>
      <c r="AA85" s="271"/>
      <c r="AB85" s="271"/>
      <c r="AC85" s="271"/>
      <c r="AD85" s="271"/>
      <c r="AE85" s="271"/>
      <c r="AF85" s="271"/>
      <c r="AG85" s="271"/>
      <c r="AH85" s="272"/>
    </row>
    <row r="86" spans="2:34" ht="15" customHeight="1" x14ac:dyDescent="0.35">
      <c r="B86" s="100"/>
      <c r="C86" s="92"/>
      <c r="D86" s="92"/>
      <c r="E86" s="92"/>
      <c r="F86" s="93"/>
      <c r="G86" s="270"/>
      <c r="H86" s="271"/>
      <c r="I86" s="271"/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271"/>
      <c r="U86" s="271"/>
      <c r="V86" s="271"/>
      <c r="W86" s="271"/>
      <c r="X86" s="271"/>
      <c r="Y86" s="271"/>
      <c r="Z86" s="271"/>
      <c r="AA86" s="271"/>
      <c r="AB86" s="271"/>
      <c r="AC86" s="271"/>
      <c r="AD86" s="271"/>
      <c r="AE86" s="271"/>
      <c r="AF86" s="271"/>
      <c r="AG86" s="271"/>
      <c r="AH86" s="27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273" t="s">
        <v>75</v>
      </c>
      <c r="H88" s="274"/>
      <c r="I88" s="274"/>
      <c r="J88" s="274"/>
      <c r="K88" s="274"/>
      <c r="L88" s="274"/>
      <c r="M88" s="274"/>
      <c r="N88" s="274"/>
      <c r="O88" s="274"/>
      <c r="P88" s="274"/>
      <c r="Q88" s="274"/>
      <c r="R88" s="274"/>
      <c r="S88" s="274"/>
      <c r="T88" s="274"/>
      <c r="U88" s="274"/>
      <c r="V88" s="274"/>
      <c r="W88" s="274"/>
      <c r="X88" s="274"/>
      <c r="Y88" s="274"/>
      <c r="Z88" s="274"/>
      <c r="AA88" s="274"/>
      <c r="AB88" s="274"/>
      <c r="AC88" s="274"/>
      <c r="AD88" s="274"/>
      <c r="AE88" s="274"/>
      <c r="AF88" s="274"/>
      <c r="AG88" s="274"/>
      <c r="AH88" s="27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276"/>
      <c r="O89" s="276"/>
      <c r="P89" s="276"/>
      <c r="Q89" s="276"/>
      <c r="R89" s="276"/>
      <c r="S89" s="276"/>
      <c r="T89" s="276"/>
      <c r="U89" s="276"/>
      <c r="V89" s="276"/>
      <c r="W89" s="276"/>
      <c r="X89" s="129"/>
      <c r="Y89" s="276"/>
      <c r="Z89" s="276"/>
      <c r="AA89" s="276"/>
      <c r="AB89" s="276"/>
      <c r="AC89" s="276"/>
      <c r="AD89" s="276"/>
      <c r="AE89" s="276"/>
      <c r="AF89" s="276"/>
      <c r="AG89" s="276"/>
      <c r="AH89" s="277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77</v>
      </c>
      <c r="H93" s="129"/>
      <c r="I93" s="129"/>
      <c r="J93" s="129"/>
      <c r="K93" s="129"/>
      <c r="L93" s="130"/>
      <c r="M93" s="129"/>
      <c r="N93" s="129" t="s">
        <v>14</v>
      </c>
      <c r="O93" s="129" t="s">
        <v>78</v>
      </c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9"/>
      <c r="I95" s="129"/>
      <c r="J95" s="129"/>
      <c r="K95" s="129"/>
      <c r="L95" s="130"/>
      <c r="M95" s="129"/>
      <c r="N95" s="129" t="s">
        <v>14</v>
      </c>
      <c r="O95" s="129" t="s">
        <v>80</v>
      </c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3"/>
      <c r="E98" s="92"/>
      <c r="F98" s="92"/>
      <c r="G98" s="134" t="s">
        <v>83</v>
      </c>
      <c r="H98" s="135" t="s">
        <v>84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266"/>
      <c r="H100" s="267"/>
      <c r="I100" s="267"/>
      <c r="J100" s="267"/>
      <c r="K100" s="267"/>
      <c r="L100" s="267"/>
      <c r="M100" s="267"/>
      <c r="N100" s="267"/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269"/>
      <c r="O101" s="269"/>
      <c r="P101" s="269"/>
      <c r="Q101" s="269"/>
      <c r="R101" s="269"/>
      <c r="S101" s="269"/>
      <c r="T101" s="269"/>
      <c r="U101" s="269"/>
      <c r="V101" s="269"/>
      <c r="W101" s="269"/>
      <c r="X101" s="139"/>
      <c r="Y101" s="269"/>
      <c r="Z101" s="269"/>
      <c r="AA101" s="269"/>
      <c r="AB101" s="269"/>
      <c r="AC101" s="269"/>
      <c r="AD101" s="269"/>
      <c r="AE101" s="269"/>
      <c r="AF101" s="269"/>
      <c r="AG101" s="269"/>
      <c r="AH101" s="26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2020</vt:lpstr>
      <vt:lpstr>2019</vt:lpstr>
      <vt:lpstr>2018</vt:lpstr>
      <vt:lpstr>2017</vt:lpstr>
      <vt:lpstr>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2020-12-24T06:09:28Z</dcterms:created>
  <dcterms:modified xsi:type="dcterms:W3CDTF">2021-01-14T04:15:27Z</dcterms:modified>
</cp:coreProperties>
</file>